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AAA\Vánský\20-119-30-341_TO Hodonín\07_rozpoče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Dle Sborníku" sheetId="2" r:id="rId2"/>
    <sheet name="02 - dle ÚRS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Dle Sborníku'!$C$120:$K$366</definedName>
    <definedName name="_xlnm.Print_Area" localSheetId="1">'01 - Dle Sborníku'!$C$106:$J$366</definedName>
    <definedName name="_xlnm.Print_Titles" localSheetId="1">'01 - Dle Sborníku'!$120:$120</definedName>
    <definedName name="_xlnm._FilterDatabase" localSheetId="2" hidden="1">'02 - dle ÚRS'!$C$121:$K$146</definedName>
    <definedName name="_xlnm.Print_Area" localSheetId="2">'02 - dle ÚRS'!$C$107:$J$146</definedName>
    <definedName name="_xlnm.Print_Titles" localSheetId="2">'02 - dle ÚRS'!$121:$121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118"/>
  <c r="J22"/>
  <c r="J20"/>
  <c r="E20"/>
  <c r="F94"/>
  <c r="J19"/>
  <c r="J17"/>
  <c r="E17"/>
  <c r="F93"/>
  <c r="J16"/>
  <c r="J14"/>
  <c r="J116"/>
  <c r="E7"/>
  <c r="E85"/>
  <c i="2" r="J39"/>
  <c r="J38"/>
  <c i="1" r="AY96"/>
  <c i="2" r="J37"/>
  <c i="1" r="AX96"/>
  <c i="2"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93"/>
  <c r="J22"/>
  <c r="J20"/>
  <c r="E20"/>
  <c r="F94"/>
  <c r="J19"/>
  <c r="J17"/>
  <c r="E17"/>
  <c r="F117"/>
  <c r="J16"/>
  <c r="J14"/>
  <c r="J115"/>
  <c r="E7"/>
  <c r="E109"/>
  <c i="1" r="L90"/>
  <c r="AM90"/>
  <c r="AM89"/>
  <c r="L89"/>
  <c r="AM87"/>
  <c r="L87"/>
  <c r="L85"/>
  <c r="L84"/>
  <c i="3" r="BK145"/>
  <c r="J145"/>
  <c r="BK143"/>
  <c r="J143"/>
  <c r="BK141"/>
  <c r="J141"/>
  <c r="BK139"/>
  <c r="J139"/>
  <c r="BK137"/>
  <c r="J137"/>
  <c r="BK135"/>
  <c r="J135"/>
  <c r="J133"/>
  <c r="J127"/>
  <c r="BK125"/>
  <c i="2" r="J365"/>
  <c r="BK363"/>
  <c r="BK361"/>
  <c r="J359"/>
  <c r="J357"/>
  <c r="J355"/>
  <c r="BK351"/>
  <c r="J347"/>
  <c r="J343"/>
  <c r="BK335"/>
  <c r="J333"/>
  <c r="BK331"/>
  <c r="BK329"/>
  <c r="J321"/>
  <c r="BK319"/>
  <c r="J317"/>
  <c r="J313"/>
  <c r="J309"/>
  <c r="J305"/>
  <c r="J303"/>
  <c r="J301"/>
  <c r="BK299"/>
  <c r="J293"/>
  <c r="BK289"/>
  <c r="J283"/>
  <c r="J281"/>
  <c r="J279"/>
  <c r="BK277"/>
  <c r="J275"/>
  <c r="J271"/>
  <c r="BK267"/>
  <c r="BK263"/>
  <c r="BK261"/>
  <c r="BK259"/>
  <c r="BK257"/>
  <c r="BK255"/>
  <c r="BK243"/>
  <c r="J241"/>
  <c r="BK239"/>
  <c r="BK237"/>
  <c r="J235"/>
  <c r="BK233"/>
  <c r="J231"/>
  <c r="BK229"/>
  <c r="J227"/>
  <c r="J225"/>
  <c r="J223"/>
  <c r="J219"/>
  <c r="BK217"/>
  <c r="BK215"/>
  <c r="BK213"/>
  <c r="J211"/>
  <c r="BK209"/>
  <c r="BK207"/>
  <c r="J205"/>
  <c r="BK203"/>
  <c r="J201"/>
  <c r="BK199"/>
  <c r="J195"/>
  <c r="BK193"/>
  <c r="J191"/>
  <c r="J189"/>
  <c r="BK187"/>
  <c r="J179"/>
  <c r="BK171"/>
  <c r="BK169"/>
  <c r="J167"/>
  <c r="J165"/>
  <c r="J161"/>
  <c r="BK153"/>
  <c r="J151"/>
  <c r="J147"/>
  <c r="BK145"/>
  <c r="J143"/>
  <c r="J139"/>
  <c r="BK131"/>
  <c r="J125"/>
  <c r="J123"/>
  <c i="3" r="J131"/>
  <c r="BK129"/>
  <c r="J125"/>
  <c i="2" r="BK365"/>
  <c r="J363"/>
  <c r="J361"/>
  <c r="BK359"/>
  <c r="BK357"/>
  <c r="BK349"/>
  <c r="BK345"/>
  <c r="BK343"/>
  <c r="BK341"/>
  <c r="BK339"/>
  <c r="J337"/>
  <c r="BK333"/>
  <c r="J329"/>
  <c r="BK327"/>
  <c r="BK323"/>
  <c r="J315"/>
  <c r="BK313"/>
  <c r="BK307"/>
  <c r="BK303"/>
  <c r="J299"/>
  <c r="BK297"/>
  <c r="BK295"/>
  <c r="J291"/>
  <c r="J287"/>
  <c r="J285"/>
  <c r="BK283"/>
  <c r="BK279"/>
  <c r="J277"/>
  <c r="BK273"/>
  <c r="J269"/>
  <c r="J267"/>
  <c r="BK265"/>
  <c r="J263"/>
  <c r="J259"/>
  <c r="J255"/>
  <c r="J251"/>
  <c r="BK247"/>
  <c r="BK245"/>
  <c r="J243"/>
  <c r="BK241"/>
  <c r="J239"/>
  <c r="J237"/>
  <c r="BK235"/>
  <c r="J233"/>
  <c r="BK231"/>
  <c r="J229"/>
  <c r="BK227"/>
  <c r="BK225"/>
  <c r="BK223"/>
  <c r="J221"/>
  <c r="BK219"/>
  <c r="J217"/>
  <c r="J213"/>
  <c r="BK211"/>
  <c r="J209"/>
  <c r="J207"/>
  <c r="BK205"/>
  <c r="J203"/>
  <c r="BK201"/>
  <c r="J199"/>
  <c r="J197"/>
  <c r="BK195"/>
  <c r="J187"/>
  <c r="BK185"/>
  <c r="J183"/>
  <c r="J181"/>
  <c r="BK179"/>
  <c r="BK177"/>
  <c r="J173"/>
  <c r="J169"/>
  <c r="BK167"/>
  <c r="J159"/>
  <c r="J155"/>
  <c r="J153"/>
  <c r="BK151"/>
  <c r="BK141"/>
  <c r="J137"/>
  <c r="J133"/>
  <c r="J129"/>
  <c r="BK127"/>
  <c r="BK123"/>
  <c i="3" r="BK133"/>
  <c r="BK131"/>
  <c r="J129"/>
  <c r="BK127"/>
  <c i="2" r="BK355"/>
  <c r="BK353"/>
  <c r="J351"/>
  <c r="J349"/>
  <c r="BK347"/>
  <c r="J345"/>
  <c r="J341"/>
  <c r="BK337"/>
  <c r="J335"/>
  <c r="J331"/>
  <c r="J327"/>
  <c r="BK325"/>
  <c r="J323"/>
  <c r="BK321"/>
  <c r="J319"/>
  <c r="BK317"/>
  <c r="BK315"/>
  <c r="BK311"/>
  <c r="BK309"/>
  <c r="J307"/>
  <c r="BK305"/>
  <c r="J295"/>
  <c r="BK291"/>
  <c r="J289"/>
  <c r="BK287"/>
  <c r="BK285"/>
  <c r="BK281"/>
  <c r="BK275"/>
  <c r="J273"/>
  <c r="BK271"/>
  <c r="BK269"/>
  <c r="J265"/>
  <c r="J261"/>
  <c r="J257"/>
  <c r="J253"/>
  <c r="J247"/>
  <c r="BK221"/>
  <c r="J215"/>
  <c r="BK197"/>
  <c r="BK191"/>
  <c r="BK189"/>
  <c r="J185"/>
  <c r="J177"/>
  <c r="BK175"/>
  <c r="J163"/>
  <c r="BK161"/>
  <c r="BK157"/>
  <c r="J149"/>
  <c r="BK139"/>
  <c r="BK133"/>
  <c r="J131"/>
  <c r="J127"/>
  <c i="1" r="AS95"/>
  <c i="2" r="J353"/>
  <c r="J339"/>
  <c r="J325"/>
  <c r="J311"/>
  <c r="BK301"/>
  <c r="J297"/>
  <c r="BK293"/>
  <c r="BK253"/>
  <c r="BK251"/>
  <c r="BK249"/>
  <c r="J249"/>
  <c r="J245"/>
  <c r="J193"/>
  <c r="BK183"/>
  <c r="BK181"/>
  <c r="J175"/>
  <c r="BK173"/>
  <c r="J171"/>
  <c r="BK165"/>
  <c r="BK159"/>
  <c r="J157"/>
  <c r="BK155"/>
  <c r="BK149"/>
  <c r="BK147"/>
  <c r="J145"/>
  <c r="BK143"/>
  <c r="J141"/>
  <c r="BK137"/>
  <c r="BK135"/>
  <c r="BK129"/>
  <c r="BK125"/>
  <c r="BK163"/>
  <c r="J135"/>
  <c l="1" r="BK122"/>
  <c r="BK121"/>
  <c r="J121"/>
  <c r="J98"/>
  <c r="R122"/>
  <c r="R121"/>
  <c r="P122"/>
  <c r="P121"/>
  <c i="1" r="AU96"/>
  <c i="2" r="T122"/>
  <c r="T121"/>
  <c i="3" r="BK124"/>
  <c r="J124"/>
  <c r="J100"/>
  <c r="P124"/>
  <c r="P123"/>
  <c r="P122"/>
  <c i="1" r="AU97"/>
  <c i="3" r="R124"/>
  <c r="R123"/>
  <c r="R122"/>
  <c r="T124"/>
  <c r="T123"/>
  <c r="T122"/>
  <c i="2" r="F93"/>
  <c r="BE129"/>
  <c r="E85"/>
  <c r="J94"/>
  <c r="J117"/>
  <c r="BE123"/>
  <c r="BE127"/>
  <c r="BE131"/>
  <c r="BE139"/>
  <c r="BE161"/>
  <c r="BE175"/>
  <c r="BE177"/>
  <c r="BE191"/>
  <c r="BE193"/>
  <c r="BE195"/>
  <c r="BE197"/>
  <c r="BE237"/>
  <c r="BE271"/>
  <c r="BE281"/>
  <c r="BE329"/>
  <c r="BE335"/>
  <c r="BE347"/>
  <c r="F118"/>
  <c r="BE135"/>
  <c r="BE137"/>
  <c r="BE141"/>
  <c r="BE145"/>
  <c r="BE149"/>
  <c r="BE151"/>
  <c r="BE153"/>
  <c r="BE159"/>
  <c r="BE165"/>
  <c r="BE169"/>
  <c r="BE199"/>
  <c r="BE219"/>
  <c r="BE241"/>
  <c r="BE249"/>
  <c r="BE257"/>
  <c r="BE259"/>
  <c r="BE265"/>
  <c r="BE267"/>
  <c r="BE273"/>
  <c r="BE277"/>
  <c r="BE279"/>
  <c r="BE297"/>
  <c r="BE301"/>
  <c r="BE331"/>
  <c r="BE333"/>
  <c r="BE341"/>
  <c i="3" r="J93"/>
  <c r="E110"/>
  <c i="2" r="J91"/>
  <c r="BE125"/>
  <c r="BE143"/>
  <c r="BE157"/>
  <c r="BE163"/>
  <c r="BE173"/>
  <c r="BE179"/>
  <c r="BE181"/>
  <c r="BE185"/>
  <c r="BE189"/>
  <c r="BE201"/>
  <c r="BE203"/>
  <c r="BE207"/>
  <c r="BE215"/>
  <c r="BE217"/>
  <c r="BE223"/>
  <c r="BE227"/>
  <c r="BE231"/>
  <c r="BE233"/>
  <c r="BE239"/>
  <c r="BE245"/>
  <c r="BE255"/>
  <c r="BE263"/>
  <c r="BE275"/>
  <c r="BE287"/>
  <c r="BE291"/>
  <c r="BE299"/>
  <c r="BE303"/>
  <c r="BE307"/>
  <c r="BE309"/>
  <c r="BE315"/>
  <c r="BE317"/>
  <c r="BE319"/>
  <c r="BE343"/>
  <c r="BE355"/>
  <c r="BE357"/>
  <c r="BE359"/>
  <c r="BE363"/>
  <c i="3" r="J91"/>
  <c r="J94"/>
  <c r="F118"/>
  <c r="F119"/>
  <c r="BE125"/>
  <c r="BE127"/>
  <c i="2" r="BE133"/>
  <c r="BE147"/>
  <c r="BE155"/>
  <c r="BE167"/>
  <c r="BE171"/>
  <c r="BE183"/>
  <c r="BE187"/>
  <c r="BE205"/>
  <c r="BE209"/>
  <c r="BE211"/>
  <c r="BE213"/>
  <c r="BE221"/>
  <c r="BE225"/>
  <c r="BE229"/>
  <c r="BE235"/>
  <c r="BE243"/>
  <c r="BE247"/>
  <c r="BE251"/>
  <c r="BE253"/>
  <c r="BE261"/>
  <c r="BE269"/>
  <c r="BE283"/>
  <c r="BE285"/>
  <c r="BE289"/>
  <c r="BE293"/>
  <c r="BE295"/>
  <c r="BE305"/>
  <c r="BE311"/>
  <c r="BE313"/>
  <c r="BE321"/>
  <c r="BE323"/>
  <c r="BE325"/>
  <c r="BE327"/>
  <c r="BE337"/>
  <c r="BE339"/>
  <c r="BE345"/>
  <c r="BE349"/>
  <c r="BE351"/>
  <c r="BE353"/>
  <c r="BE361"/>
  <c r="BE365"/>
  <c i="3" r="BE129"/>
  <c r="BE131"/>
  <c r="BE133"/>
  <c r="BE135"/>
  <c r="BE137"/>
  <c r="BE139"/>
  <c r="BE141"/>
  <c r="BE143"/>
  <c r="BE145"/>
  <c i="2" r="J36"/>
  <c i="1" r="AW96"/>
  <c i="2" r="F39"/>
  <c i="1" r="BD96"/>
  <c i="3" r="F38"/>
  <c i="1" r="BC97"/>
  <c i="3" r="F39"/>
  <c i="1" r="BD97"/>
  <c i="2" r="F38"/>
  <c i="1" r="BC96"/>
  <c r="AS94"/>
  <c i="3" r="F37"/>
  <c i="1" r="BB97"/>
  <c i="3" r="F36"/>
  <c i="1" r="BA97"/>
  <c i="3" r="J36"/>
  <c i="1" r="AW97"/>
  <c i="2" r="F36"/>
  <c i="1" r="BA96"/>
  <c i="2" r="F37"/>
  <c i="1" r="BB96"/>
  <c i="2" l="1" r="J122"/>
  <c r="J99"/>
  <c i="3" r="BK123"/>
  <c r="J123"/>
  <c r="J99"/>
  <c i="2" r="J32"/>
  <c i="1" r="AG96"/>
  <c r="AU95"/>
  <c r="AU94"/>
  <c r="BC95"/>
  <c r="BC94"/>
  <c r="W32"/>
  <c r="BD95"/>
  <c r="BD94"/>
  <c r="W33"/>
  <c i="2" r="J35"/>
  <c i="1" r="AV96"/>
  <c r="AT96"/>
  <c r="BA95"/>
  <c r="BA94"/>
  <c r="W30"/>
  <c i="2" r="F35"/>
  <c i="1" r="AZ96"/>
  <c r="BB95"/>
  <c r="AX95"/>
  <c i="3" r="F35"/>
  <c i="1" r="AZ97"/>
  <c i="3" r="J35"/>
  <c i="1" r="AV97"/>
  <c r="AT97"/>
  <c i="2" l="1" r="J41"/>
  <c i="3" r="BK122"/>
  <c r="J122"/>
  <c r="J98"/>
  <c i="1" r="AN96"/>
  <c r="AZ95"/>
  <c r="AV95"/>
  <c r="AY94"/>
  <c r="AW95"/>
  <c r="BB94"/>
  <c r="W31"/>
  <c r="AW94"/>
  <c r="AK30"/>
  <c r="AY95"/>
  <c l="1" r="AX94"/>
  <c r="AZ94"/>
  <c r="AV94"/>
  <c r="AK29"/>
  <c i="3" r="J32"/>
  <c i="1" r="AG97"/>
  <c r="AN97"/>
  <c r="AT95"/>
  <c i="3" l="1" r="J41"/>
  <c i="1" r="W29"/>
  <c r="AT94"/>
  <c r="AG95"/>
  <c r="AN95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<sst xmlns="http://schemas.openxmlformats.org/spreadsheetml/2006/main">
  <si>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</si>
  <si>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</si>
  <si>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</si>
  <si>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</si>
  <si>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</si>
  <si>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{696ad772-43ba-40e1-85ae-af2ca97ae76b}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</si>
  <si>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</si>
  <si>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</si>
  <si>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</si>
  <si>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</si>
  <si>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</si>
  <si>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</si>
  <si>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</si>
  <si>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</si>
  <si>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20040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</si>
  <si>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</si>
  <si>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</si>
  <si>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Hodonín, budova TO - zlepšení sociálního zázemí -  I. etapa projekt</t>
  </si>
  <si>
    <t>KSO:</t>
  </si>
  <si>
    <t>CC-CZ:</t>
  </si>
  <si>
    <t>Místo:</t>
  </si>
  <si>
    <t xml:space="preserve"> </t>
  </si>
  <si>
    <t>Datum:</t>
  </si>
  <si>
    <t>16. 11. 2020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</si>
  <si>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</si>
  <si>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</si>
  <si>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</si>
  <si>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</si>
  <si>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</si>
  <si>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</si>
  <si>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</si>
  <si>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</si>
  <si>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</si>
  <si>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</si>
  <si>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</si>
  <si>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</si>
  <si>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</si>
  <si>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</si>
  <si>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</si>
  <si>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</si>
  <si>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</si>
  <si>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</si>
  <si>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</si>
  <si>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</si>
  <si>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</si>
  <si>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</si>
  <si>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</si>
  <si>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</si>
  <si>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</si>
  <si>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</si>
  <si>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</si>
  <si>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</si>
  <si>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</si>
  <si>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</si>
  <si>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</si>
  <si>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</si>
  <si>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</si>
  <si>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</si>
  <si>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</si>
  <si>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</si>
  <si>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</si>
  <si>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</si>
  <si>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</si>
  <si>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</si>
  <si>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</si>
  <si>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</si>
  <si>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</si>
  <si>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</si>
  <si>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</si>
  <si>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</si>
  <si>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</si>
  <si>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</si>
  <si>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</si>
  <si>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</si>
  <si>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</si>
  <si>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</si>
  <si>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</si>
  <si>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01-06-02</t>
  </si>
  <si>
    <t>Traťový okrsek Hodonín, elektroinstalace a hromosvod</t>
  </si>
  <si>
    <t>STA</t>
  </si>
  <si>
    <t>1</t>
  </si>
  <si>
    <t>{46f31daa-00dd-4bba-a637-6c4f6794014f}</t>
  </si>
  <si>
    <t>2</t>
  </si>
  <si>
    <t>/</t>
  </si>
  <si>
    <t>01</t>
  </si>
  <si>
    <t>Dle Sborníku</t>
  </si>
  <si>
    <t>Soupis</t>
  </si>
  <si>
    <t>{84618fe4-45fd-4c15-9912-767ed3124779}</t>
  </si>
  <si>
    <t>02</t>
  </si>
  <si>
    <t>dle ÚRS</t>
  </si>
  <si>
    <t>{7cae7956-9033-434b-8841-471634fb7e5c}</t>
  </si>
  <si>
    <t>KRYCÍ LIST SOUPISU PRACÍ</t>
  </si>
  <si>
    <t>Objekt:</t>
  </si>
  <si>
    <t>SO 01-06-02 - Traťový okrsek Hodonín, elektroinstalace a hromosvod</t>
  </si>
  <si>
    <t>Soupis:</t>
  </si>
  <si>
    <t>01 - Dle Sborníku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</si>
  <si>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</si>
  <si>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</si>
  <si>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</si>
  <si>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</si>
  <si>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</si>
  <si>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</si>
  <si>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</si>
  <si>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</si>
  <si>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</si>
  <si>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</si>
  <si>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</si>
  <si>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</si>
  <si>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</si>
  <si>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</si>
  <si>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</si>
  <si>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</si>
  <si>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</si>
  <si>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</si>
  <si>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</si>
  <si>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</si>
  <si>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</si>
  <si>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</si>
  <si>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</si>
  <si>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</si>
  <si>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7491251010</t>
  </si>
  <si>
    <t>Montáž lišt elektroinstalačních, kabelových žlabů z PVC-U jednokomorových zaklapávacích rozměru 40/40 mm</t>
  </si>
  <si>
    <t>m</t>
  </si>
  <si>
    <t>512</t>
  </si>
  <si>
    <t>1498343346</t>
  </si>
  <si>
    <t>PP</t>
  </si>
  <si>
    <t>Montáž lišt elektroinstalačních, kabelových žlabů z PVC-U jednokomorových zaklapávacích rozměru 40/40 mm - na konstrukci, omítku apod. včetně spojek, ohybů, rohů, bez krabic</t>
  </si>
  <si>
    <t>M</t>
  </si>
  <si>
    <t>7491200040</t>
  </si>
  <si>
    <t>Elektroinstalační materiál Elektroinstalační lišty a kabelové žlaby Lišta LV 40x15 vkládací bílá 3m</t>
  </si>
  <si>
    <t>kus</t>
  </si>
  <si>
    <t>128</t>
  </si>
  <si>
    <t>-671870333</t>
  </si>
  <si>
    <t>3</t>
  </si>
  <si>
    <t>7491252010</t>
  </si>
  <si>
    <t>Montáž krabic elektroinstalačních, rozvodek - bez zapojení krabice přístrojové</t>
  </si>
  <si>
    <t>2102887549</t>
  </si>
  <si>
    <t>Montáž krabic elektroinstalačních, rozvodek - bez zapojení krabice přístrojové - včetně zhotovení otvoru</t>
  </si>
  <si>
    <t>7491201180</t>
  </si>
  <si>
    <t>Elektroinstalační materiál Elektroinstalační krabice a rozvodky Bez zapojení Krabice KU 68-1902</t>
  </si>
  <si>
    <t>602056210</t>
  </si>
  <si>
    <t>5</t>
  </si>
  <si>
    <t>7491201300</t>
  </si>
  <si>
    <t>Elektroinstalační materiál Elektroinstalační krabice a rozvodky Bez zapojení Krabice KO 125 E</t>
  </si>
  <si>
    <t>-1853410245</t>
  </si>
  <si>
    <t>6</t>
  </si>
  <si>
    <t>7491201510</t>
  </si>
  <si>
    <t>Elektroinstalační materiál Elektroinstalační krabice a rozvodky Bez zapojení Krabice KSK 80 sv.šedá IP66</t>
  </si>
  <si>
    <t>-430194978</t>
  </si>
  <si>
    <t>7</t>
  </si>
  <si>
    <t>7491252025</t>
  </si>
  <si>
    <t>Montáž krabic elektroinstalačních, rozvodek - bez zapojení krabice instalační pod omítku 125x125 včetně svorkovnice a víka</t>
  </si>
  <si>
    <t>-1505057042</t>
  </si>
  <si>
    <t>Montáž krabic elektroinstalačních, rozvodek - bez zapojení krabice instalační pod omítku 125x125 včetně svorkovnice a víka - včetně zhotovení otvoru</t>
  </si>
  <si>
    <t>8</t>
  </si>
  <si>
    <t>7491253010</t>
  </si>
  <si>
    <t>Montáž přístrojů spínacích instalačních kolébkových velkoplošných vypínačů jednopolových řaz.1, 250 V/10 A, IP20 vč.ovl.krytu a rámečku</t>
  </si>
  <si>
    <t>-514085243</t>
  </si>
  <si>
    <t>Montáž přístrojů spínacích instalačních kolébkových velkoplošných vypínačů jednopolových řaz.1, 250 V/10 A, IP20 vč.ovl.krytu a rámečku - včetně zapojení a osazení</t>
  </si>
  <si>
    <t>9</t>
  </si>
  <si>
    <t>7491253020</t>
  </si>
  <si>
    <t>Montáž přístrojů spínacích instalačních kolébkových velkoplošných přepínačů sériových nebo střídavých přepínačů řaz.6, 7, 250 V/10A, IP20, vč.ovl.krytu a rámečku</t>
  </si>
  <si>
    <t>-1508494015</t>
  </si>
  <si>
    <t>Montáž přístrojů spínacích instalačních kolébkových velkoplošných přepínačů sériových nebo střídavých přepínačů řaz.6, 7, 250 V/10A, IP20, vč.ovl.krytu a rámečku - včetně zapojení a osazení</t>
  </si>
  <si>
    <t>10</t>
  </si>
  <si>
    <t>7491253040</t>
  </si>
  <si>
    <t>Montáž přístrojů spínacích instalačních tlačítkových velkoplošných jednopolových 250 V/10A, IP20</t>
  </si>
  <si>
    <t>-214793789</t>
  </si>
  <si>
    <t>Montáž přístrojů spínacích instalačních tlačítkových velkoplošných jednopolových 250 V/10A, IP20 - včetně zapojení a osazení, včetně ovl. krytu a rámečku</t>
  </si>
  <si>
    <t>11</t>
  </si>
  <si>
    <t>7491202900</t>
  </si>
  <si>
    <t>Elektroinstalační materiál Spínací přístroje instalační Spínač TANGO 3558A-06940 B</t>
  </si>
  <si>
    <t>2144522564</t>
  </si>
  <si>
    <t>12</t>
  </si>
  <si>
    <t>7491202970</t>
  </si>
  <si>
    <t>Elektroinstalační materiál Spínací přístroje instalační Spínač TANGO 3558A-07940 B</t>
  </si>
  <si>
    <t>-1517019800</t>
  </si>
  <si>
    <t>13</t>
  </si>
  <si>
    <t>7491203010</t>
  </si>
  <si>
    <t>Elektroinstalační materiál Spínací přístroje instalační Spínač TANGO 3558A-86940 B</t>
  </si>
  <si>
    <t>-793958584</t>
  </si>
  <si>
    <t>14</t>
  </si>
  <si>
    <t>7491254010</t>
  </si>
  <si>
    <t>Montáž zásuvek instalačních domovních 10/16 A, 250 V, IP20 bez přepěťové ochrany nebo se zabudovanou přepěťovou ochranou jednoduchých nebo dvojitých</t>
  </si>
  <si>
    <t>1073268666</t>
  </si>
  <si>
    <t>Montáž zásuvek instalačních domovních 10/16 A, 250 V, IP20 bez přepěťové ochrany nebo se zabudovanou přepěťovou ochranou jednoduchých nebo dvojitých - včetně zapojení a osazení</t>
  </si>
  <si>
    <t>7491204950</t>
  </si>
  <si>
    <t>Elektroinstalační materiál Zásuvky instalační Zásuvka TANGO 5518A-A2359 B</t>
  </si>
  <si>
    <t>-1129279646</t>
  </si>
  <si>
    <t>16</t>
  </si>
  <si>
    <t>7491205710</t>
  </si>
  <si>
    <t>Elektroinstalační materiál Zásuvky instalační Zásuvka PCE 400V/16A, 5 pól., IP44, povrchová montáž kombinovaná se zásuvkou 230V</t>
  </si>
  <si>
    <t>-885134944</t>
  </si>
  <si>
    <t>17</t>
  </si>
  <si>
    <t>7491271010</t>
  </si>
  <si>
    <t>Demontáže elektroinstalace stávající elektroinstalace</t>
  </si>
  <si>
    <t>m2</t>
  </si>
  <si>
    <t>-153828417</t>
  </si>
  <si>
    <t>Demontáže elektroinstalace stávající elektroinstalace - kabely, svítidla, vypínače, zásuvky, krabice apod.</t>
  </si>
  <si>
    <t>18</t>
  </si>
  <si>
    <t>7491553010</t>
  </si>
  <si>
    <t>Montáž kabelových ucpávek vodě odolných, pro vnitřní průměr otvoru do 60 mm</t>
  </si>
  <si>
    <t>-123831901</t>
  </si>
  <si>
    <t>Montáž kabelových ucpávek vodě odolných, pro vnitřní průměr otvoru do 60 mm - včetně příslušenství (utěsňovací spony apod.), vyhotovení a dodání atestu</t>
  </si>
  <si>
    <t>19</t>
  </si>
  <si>
    <t>7491510120</t>
  </si>
  <si>
    <t>Protipožární a kabelové ucpávky Kabelové ucpávky Vodovzdorná</t>
  </si>
  <si>
    <t>-412785450</t>
  </si>
  <si>
    <t>20</t>
  </si>
  <si>
    <t>7491510090</t>
  </si>
  <si>
    <t>Protipožární a kabelové ucpávky Protipožární ucpávky a tmely zpěvňující tmel CP 611A, tuba 310ml, do EI 90 min.</t>
  </si>
  <si>
    <t>2057759214</t>
  </si>
  <si>
    <t>7491555010</t>
  </si>
  <si>
    <t>Montáž svítidel základních instalačních žárovkových nástěnných stropních do 200 W, IP20</t>
  </si>
  <si>
    <t>657380533</t>
  </si>
  <si>
    <t>Montáž svítidel základních instalačních žárovkových nástěnných stropních do 200 W, IP20 - včetně zapojení a osazení, včetně montáže žárovky</t>
  </si>
  <si>
    <t>22</t>
  </si>
  <si>
    <t>7491555025</t>
  </si>
  <si>
    <t>Montáž svítidel základních instalačních zářivkových s krytem se 2 zdroji 1x36 W nebo 1x58 W, IP20</t>
  </si>
  <si>
    <t>-651584981</t>
  </si>
  <si>
    <t>Montáž svítidel základních instalačních zářivkových s krytem se 2 zdroji 1x36 W nebo 1x58 W, IP20 - včetně zapojení a osazení, s klasickým nebo elektronickým předřadníkem, včetně montáže zářivky</t>
  </si>
  <si>
    <t>23</t>
  </si>
  <si>
    <t>7491555035</t>
  </si>
  <si>
    <t>Montáž svítidel základních instalačních zářivkových s krytem s 4 zdroji 1x36 W nebo 1x58 W, IP20</t>
  </si>
  <si>
    <t>616505415</t>
  </si>
  <si>
    <t>Montáž svítidel základních instalačních zářivkových s krytem s 4 zdroji 1x36 W nebo 1x58 W, IP20 - včetně zapojení a osazení, s klasickým nebo elektronickým předřadníkem, včetně montáže zářivky</t>
  </si>
  <si>
    <t>24</t>
  </si>
  <si>
    <t>7491555080</t>
  </si>
  <si>
    <t>Montáž svítidel základních instalačních bateriového modulu do svítidla</t>
  </si>
  <si>
    <t>-1733138501</t>
  </si>
  <si>
    <t>Montáž svítidel základních instalačních bateriového modulu do svítidla - včetně zapojení a osazení</t>
  </si>
  <si>
    <t>25</t>
  </si>
  <si>
    <t>7493101410R</t>
  </si>
  <si>
    <t>Venkovní osvětlení Svítidla pro montáž na strop nebo stěnu CORSO-113, 1x13W (A, F)</t>
  </si>
  <si>
    <t>-157080015</t>
  </si>
  <si>
    <t>Venkovní osvětlení Svítidla pro montáž na strop nebo stěnu CORSO-113, 1x13W</t>
  </si>
  <si>
    <t>26</t>
  </si>
  <si>
    <t>7493101650R</t>
  </si>
  <si>
    <t>Venkovní osvětlení Svítidla pro montáž na strop nebo stěnu BRS KO480V5 (G)</t>
  </si>
  <si>
    <t>936131598</t>
  </si>
  <si>
    <t>Venkovní osvětlení Svítidla pro montáž na strop nebo stěnu CORSO-PC-122-EP, 1x22W</t>
  </si>
  <si>
    <t>27</t>
  </si>
  <si>
    <t>7493101700R</t>
  </si>
  <si>
    <t>Venkovní osvětlení Svítidla pro montáž na strop nebo stěnu VIPET-LED-9600-236-4K (D)</t>
  </si>
  <si>
    <t>870657702</t>
  </si>
  <si>
    <t>Venkovní osvětlení Svítidla pro montáž na strop nebo stěnu VIPET-II-PC-236, 2x36W</t>
  </si>
  <si>
    <t>28</t>
  </si>
  <si>
    <t>7491206090R</t>
  </si>
  <si>
    <t>Elektroinstalační materiál Svítidla instalační základní BALOT-SQ-LED-OP-5100-4K (E)</t>
  </si>
  <si>
    <t>-984912540</t>
  </si>
  <si>
    <t>Elektroinstalační materiál Svítidla instalační základní FALCON-418-BAP-EP, 4x18W</t>
  </si>
  <si>
    <t>29</t>
  </si>
  <si>
    <t>7491206420R</t>
  </si>
  <si>
    <t>Elektroinstalační materiál Svítidla instalační základní, modul nouzového osvětlení, 1h</t>
  </si>
  <si>
    <t>-1851673896</t>
  </si>
  <si>
    <t>Elektroinstalační materiál Svítidla instalační základní KOKR-106, 1x6W, 1h</t>
  </si>
  <si>
    <t>30</t>
  </si>
  <si>
    <t>7493101720R</t>
  </si>
  <si>
    <t>Venkovní osvětlení Svítidla pro montáž na strop nebo stěnu VIPET-LED-7900-236-3K (C)</t>
  </si>
  <si>
    <t>-655974031</t>
  </si>
  <si>
    <t>Venkovní osvětlení Svítidla pro montáž na strop nebo stěnu VIPET-II-PC-258, 2x58W</t>
  </si>
  <si>
    <t>31</t>
  </si>
  <si>
    <t>7493101660R</t>
  </si>
  <si>
    <t>Venkovní osvětlení Svítidla pro montáž na strop nebo stěnu MODUS BRSB 8x12 LED, 34W (B)</t>
  </si>
  <si>
    <t>-1619525569</t>
  </si>
  <si>
    <t>Venkovní osvětlení Svítidla pro montáž na strop nebo stěnu CORSO-PC-124-EP, 1x24W</t>
  </si>
  <si>
    <t>32</t>
  </si>
  <si>
    <t>7491651030</t>
  </si>
  <si>
    <t>Montáž vnitřního uzemnění ochranné pospojování volně nebo pod omítkou vodič Cu 2,5-16 mm2</t>
  </si>
  <si>
    <t>923623198</t>
  </si>
  <si>
    <t>33</t>
  </si>
  <si>
    <t>7491600060</t>
  </si>
  <si>
    <t>Uzemnění Vnitřní H07V-U 6 zž (CY)</t>
  </si>
  <si>
    <t>914772283</t>
  </si>
  <si>
    <t>34</t>
  </si>
  <si>
    <t>7491600110</t>
  </si>
  <si>
    <t>Uzemnění Vnitřní Svorka OBO 1801 ekvipotenciální</t>
  </si>
  <si>
    <t>196849132</t>
  </si>
  <si>
    <t>35</t>
  </si>
  <si>
    <t>7491651048</t>
  </si>
  <si>
    <t>Montáž vnitřního uzemnění ostatní ekvipotenciální svorkovnice do 6 x 16 mm2, krytá</t>
  </si>
  <si>
    <t>-1629999013</t>
  </si>
  <si>
    <t>36</t>
  </si>
  <si>
    <t>7491652010</t>
  </si>
  <si>
    <t>Montáž vnějšího uzemnění uzemňovacích vodičů v zemi z pozinkované oceli (FeZn) do 120 mm2</t>
  </si>
  <si>
    <t>-29397680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</si>
  <si>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</si>
  <si>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37</t>
  </si>
  <si>
    <t>7491600180</t>
  </si>
  <si>
    <t>Uzemnění Vnější Uzemňovací vedení v zemi, páskem FeZn do 120 mm2</t>
  </si>
  <si>
    <t>-415389250</t>
  </si>
  <si>
    <t>38</t>
  </si>
  <si>
    <t>7491653010</t>
  </si>
  <si>
    <t>Montáž hromosvodného vedení svodových vodičů průměru do 10 mm z pozinkované oceli (FeZn) nebo měděného (Cu) s podpěrami</t>
  </si>
  <si>
    <t>-1960630621</t>
  </si>
  <si>
    <t>Montáž hromosvodného vedení svodových vodičů průměru do 10 mm z pozinkované oceli (FeZn) nebo měděného (Cu) s podpěrami - upevnění, propojení a připojení pomocí svorek</t>
  </si>
  <si>
    <t>39</t>
  </si>
  <si>
    <t>7491653030</t>
  </si>
  <si>
    <t>Montáž hromosvodného vedení jímací tyče včetně stojanu, délky do 5 m</t>
  </si>
  <si>
    <t>-99960024</t>
  </si>
  <si>
    <t>Montáž hromosvodného vedení jímací tyče včetně stojanu, délky do 5 m - včetně upevňovacích prvků a svorek, připojení</t>
  </si>
  <si>
    <t>40</t>
  </si>
  <si>
    <t>7491654010</t>
  </si>
  <si>
    <t>Montáž svorek spojovacích se 2 šrouby (typ SS, SO, SR03, aj.)</t>
  </si>
  <si>
    <t>-637446092</t>
  </si>
  <si>
    <t>41</t>
  </si>
  <si>
    <t>7491654012</t>
  </si>
  <si>
    <t>Montáž svorek spojovacích se 3 a více šrouby (typ ST, SJ, SK, SZ, SR01, 02, aj.)</t>
  </si>
  <si>
    <t>2004902615</t>
  </si>
  <si>
    <t>42</t>
  </si>
  <si>
    <t>7491654030</t>
  </si>
  <si>
    <t>Montáž svorek zkušební včetně ochranného úhelníku či trubky včetně držáků do zdiva, označovací štítek se 4 šrouby (typ SZ apod.).,</t>
  </si>
  <si>
    <t>547081455</t>
  </si>
  <si>
    <t>43</t>
  </si>
  <si>
    <t>7491600710</t>
  </si>
  <si>
    <t>Uzemnění Hromosvodné vedení Tyč JR 1,5 (JP15) jímací</t>
  </si>
  <si>
    <t>-250775116</t>
  </si>
  <si>
    <t>44</t>
  </si>
  <si>
    <t>7491600970</t>
  </si>
  <si>
    <t>Uzemnění Hromosvodné vedení Podpěra PV 06 (PV 1a-30)</t>
  </si>
  <si>
    <t>1907007613</t>
  </si>
  <si>
    <t>45</t>
  </si>
  <si>
    <t>7491601710</t>
  </si>
  <si>
    <t xml:space="preserve">Uzemnění Hromosvodné vedení Svorka SZa zkušební   (SZm)</t>
  </si>
  <si>
    <t>-1523111388</t>
  </si>
  <si>
    <t>46</t>
  </si>
  <si>
    <t>7491601841</t>
  </si>
  <si>
    <t>Uzemnění Hromosvodné vedení Úhelník ochranný OU 2.0 na ochranu svodu 2 m</t>
  </si>
  <si>
    <t>326238303</t>
  </si>
  <si>
    <t>47</t>
  </si>
  <si>
    <t>7491600550</t>
  </si>
  <si>
    <t>Uzemnění Hromosvodné vedení Drát uzem. AL pr.8 AlMgSi měkký</t>
  </si>
  <si>
    <t>kg</t>
  </si>
  <si>
    <t>-687359618</t>
  </si>
  <si>
    <t>48</t>
  </si>
  <si>
    <t>7492553010</t>
  </si>
  <si>
    <t>Montáž kabelů 2- a 3-žílových Cu do 16 mm2</t>
  </si>
  <si>
    <t>1308280640</t>
  </si>
  <si>
    <t>Montáž kabelů 2- a 3-žílových Cu do 16 mm2 - uložení do země, chráničky, na rošty, pod omítku apod.</t>
  </si>
  <si>
    <t>49</t>
  </si>
  <si>
    <t>7492554010</t>
  </si>
  <si>
    <t>Montáž kabelů 4- a 5-žílových Cu do 16 mm2</t>
  </si>
  <si>
    <t>844974225</t>
  </si>
  <si>
    <t>Montáž kabelů 4- a 5-žílových Cu do 16 mm2 - uložení do země, chráničky, na rošty, pod omítku apod.</t>
  </si>
  <si>
    <t>50</t>
  </si>
  <si>
    <t>7492652010</t>
  </si>
  <si>
    <t>Montáž kabelů 4- a 5-žílových Al do 25 mm2</t>
  </si>
  <si>
    <t>-902945408</t>
  </si>
  <si>
    <t>Montáž kabelů 4- a 5-žílových Al do 25 mm2 - uložení do země, chráničky, na rošty, pod omítku apod.</t>
  </si>
  <si>
    <t>51</t>
  </si>
  <si>
    <t>7492652014</t>
  </si>
  <si>
    <t>Montáž kabelů 4- a 5-žílových Al do 150 mm2</t>
  </si>
  <si>
    <t>1109344957</t>
  </si>
  <si>
    <t>Montáž kabelů 4- a 5-žílových Al do 150 mm2 - uložení do země, chráničky, na rošty, pod omítku apod.</t>
  </si>
  <si>
    <t>52</t>
  </si>
  <si>
    <t>7492501760</t>
  </si>
  <si>
    <t xml:space="preserve">Kabely, vodiče, šňůry Cu - nn Kabel silový 2 a 3-žílový Cu, plastová izolace CYKY 3J1,5  (3Cx 1,5)</t>
  </si>
  <si>
    <t>-415024583</t>
  </si>
  <si>
    <t>53</t>
  </si>
  <si>
    <t>7492501770</t>
  </si>
  <si>
    <t xml:space="preserve">Kabely, vodiče, šňůry Cu - nn Kabel silový 2 a 3-žílový Cu, plastová izolace CYKY 3J2,5  (3Cx 2,5)</t>
  </si>
  <si>
    <t>-1682671653</t>
  </si>
  <si>
    <t>54</t>
  </si>
  <si>
    <t>7492501880</t>
  </si>
  <si>
    <t>Kabely, vodiče, šňůry Cu - nn Kabel silový 4 a 5-žílový Cu, plastová izolace CYKY 4J16 (4Bx16)</t>
  </si>
  <si>
    <t>-391843014</t>
  </si>
  <si>
    <t>55</t>
  </si>
  <si>
    <t>7492501980</t>
  </si>
  <si>
    <t>Kabely, vodiče, šňůry Cu - nn Kabel silový 4 a 5-žílový Cu, plastová izolace CYKY 5J10 (5Cx10)</t>
  </si>
  <si>
    <t>-1906098100</t>
  </si>
  <si>
    <t>56</t>
  </si>
  <si>
    <t>7492502030</t>
  </si>
  <si>
    <t>Kabely, vodiče, šňůry Cu - nn Kabel silový 4 a 5-žílový Cu, plastová izolace CYKY 5J6 (5Cx6)</t>
  </si>
  <si>
    <t>-844736363</t>
  </si>
  <si>
    <t>57</t>
  </si>
  <si>
    <t>7492502020</t>
  </si>
  <si>
    <t>Kabely, vodiče, šňůry Cu - nn Kabel silový 4 a 5-žílový Cu, plastová izolace CYKY 5J4 (5Cx4)</t>
  </si>
  <si>
    <t>1223987676</t>
  </si>
  <si>
    <t>58</t>
  </si>
  <si>
    <t>7492502060</t>
  </si>
  <si>
    <t>Kabely, vodiče, šňůry Cu - nn Kabel silový 4 a 5-žílový Cu, plastová izolace CYKY 5J2,5 (5Cx2,5)</t>
  </si>
  <si>
    <t>-107155889</t>
  </si>
  <si>
    <t>59</t>
  </si>
  <si>
    <t>7492600200</t>
  </si>
  <si>
    <t>Kabely, vodiče, šňůry Al - nn Kabel silový 4 a 5-žílový, plastová izolace 1-AYKY 4x25</t>
  </si>
  <si>
    <t>352324613</t>
  </si>
  <si>
    <t>60</t>
  </si>
  <si>
    <t>7492600230</t>
  </si>
  <si>
    <t>Kabely, vodiče, šňůry Al - nn Kabel silový 4 a 5-žílový, plastová izolace 1-AYKY 4x70</t>
  </si>
  <si>
    <t>442531668</t>
  </si>
  <si>
    <t>61</t>
  </si>
  <si>
    <t>7492751020</t>
  </si>
  <si>
    <t>Montáž ukončení kabelů nn v rozvaděči nebo na přístroji izolovaných s označením 2 - 5-ti žílových do 2,5 mm2</t>
  </si>
  <si>
    <t>736587028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</si>
  <si>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</si>
  <si>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62</t>
  </si>
  <si>
    <t>7492751022</t>
  </si>
  <si>
    <t>Montáž ukončení kabelů nn v rozvaděči nebo na přístroji izolovaných s označením 2 - 5-ti žílových do 25 mm2</t>
  </si>
  <si>
    <t>-1880617264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</si>
  <si>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</si>
  <si>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63</t>
  </si>
  <si>
    <t>7492751024</t>
  </si>
  <si>
    <t>Montáž ukončení kabelů nn v rozvaděči nebo na přístroji izolovaných s označením 2 - 5-ti žílových do 70 mm2</t>
  </si>
  <si>
    <t>2132005377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</si>
  <si>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</si>
  <si>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64</t>
  </si>
  <si>
    <t>7492752012</t>
  </si>
  <si>
    <t>Montáž ukončení kabelů nn kabelovou spojkou 3/4/5 - žílové kabely s plastovou izolací do 35 mm2</t>
  </si>
  <si>
    <t>-249652972</t>
  </si>
  <si>
    <t>Montáž ukončení kabelů nn kabelovou spojkou 3/4/5 - žílové kabely s plastovou izolací do 35 mm2 - včetně odizolování pláště a izolace žil kabelu, včetně ukončení žil a stínění - oko</t>
  </si>
  <si>
    <t>65</t>
  </si>
  <si>
    <t>7492752014</t>
  </si>
  <si>
    <t>Montáž ukončení kabelů nn kabelovou spojkou 3/4/5 - žílové kabely s plastovou izolací do 70 mm2</t>
  </si>
  <si>
    <t>-867283975</t>
  </si>
  <si>
    <t>Montáž ukončení kabelů nn kabelovou spojkou 3/4/5 - žílové kabely s plastovou izolací do 70 mm2 - včetně odizolování pláště a izolace žil kabelu, včetně ukončení žil a stínění - oko</t>
  </si>
  <si>
    <t>66</t>
  </si>
  <si>
    <t>7492502590</t>
  </si>
  <si>
    <t>Kabely, vodiče, šňůry Cu - nn Kabel silový Cu, ostatní 1-CYSY 1x2x1 mm2, kabel s plastovou izolací</t>
  </si>
  <si>
    <t>-1873594244</t>
  </si>
  <si>
    <t>67</t>
  </si>
  <si>
    <t>7494151012</t>
  </si>
  <si>
    <t>Montáž modulárních rozvodnic min. IP 30, počet modulů přes 72 do 144</t>
  </si>
  <si>
    <t>972018401</t>
  </si>
  <si>
    <t>Montáž modulárních rozvodnic min. IP 30, počet modulů přes 72 do 144 - do zdi, na zeď nebo konstrukci, včetně montáže nosné konstrukce, kotevní, spojovací prvků, provedení zkoušek, dodání atestů, revizní zprávy včetně kusové zkoušky. Neobsahuje elektrovýzbroj</t>
  </si>
  <si>
    <t>68</t>
  </si>
  <si>
    <t>7494153010</t>
  </si>
  <si>
    <t>Montáž prázdných plastových kabelových skříní min. IP 44, výšky do 800 mm, hloubky do 320 mm kompaktní pilíř š do 530 mm</t>
  </si>
  <si>
    <t>-885031431</t>
  </si>
  <si>
    <t>Montáž prázdných plastových kabelových skříní min. IP 44, výšky do 800 mm, hloubky do 320 mm kompaktní pilíř š do 530 mm - včetně elektrovýzbroje</t>
  </si>
  <si>
    <t>69</t>
  </si>
  <si>
    <t>7494000306</t>
  </si>
  <si>
    <t>Rozvodnicové a rozváděčové skříně Distri Rozvodnicové skříně DistriTon Oceloplechové rozvodnicové skříně (IP30) Zapuštěné pro zapuštěnou montáž, neprůhledné dveře, počet řad 4, počet modulů v řadě 24, krytí IP30, PE+N, barva RAL9016, materiál: ocel-plech</t>
  </si>
  <si>
    <t>-458005858</t>
  </si>
  <si>
    <t>70</t>
  </si>
  <si>
    <t>7494000314</t>
  </si>
  <si>
    <t>Rozvodnicové a rozváděčové skříně Distri Rozvodnicové skříně DistriTon Oceloplechové rozvodnicové skříně (IP30) Zapuštěné pro zapuštěnou montáž, neprůhledné dveře, počet řad 5, počet modulů v řadě 33, krytí IP30, PE+N, barva RAL9016, materiál: ocel-plech</t>
  </si>
  <si>
    <t>840311954</t>
  </si>
  <si>
    <t>71</t>
  </si>
  <si>
    <t>7493600280</t>
  </si>
  <si>
    <t>Kabelové a zásuvkové skříně, elektroměrové rozvaděče Smyčkové přípojkové skříně pro vodiče do průřezu 240 mm2 (SS) se 3 sadami pojistkových spodků velikosti 1 do výklenku ve stěně (zděném pilíři)</t>
  </si>
  <si>
    <t>338795916</t>
  </si>
  <si>
    <t>72</t>
  </si>
  <si>
    <t>7493600860</t>
  </si>
  <si>
    <t>Kabelové a zásuvkové skříně, elektroměrové rozvaděče Skříně elektroměrové pro přímé měření Rozváděč pro dvousazbový třífázový elektroměr do 80A do výklenku ve stěně (zděném pilíři)</t>
  </si>
  <si>
    <t>-1382898287</t>
  </si>
  <si>
    <t>73</t>
  </si>
  <si>
    <t>7493600830</t>
  </si>
  <si>
    <t>Kabelové a zásuvkové skříně, elektroměrové rozvaděče Skříně elektroměrové pro přímé měření Rozváděč pro jednosazbový třífázový elektroměr do 80A kompaktní pilíř včetně základu</t>
  </si>
  <si>
    <t>-546309594</t>
  </si>
  <si>
    <t>74</t>
  </si>
  <si>
    <t>7494153020</t>
  </si>
  <si>
    <t>Montáž prázdných plastových kabelových skříní min. IP 44, výšky do 800 mm, hloubky do 320 mm do výklenku nebo na stěnu nebo na stožár š do 530 mm</t>
  </si>
  <si>
    <t>-1739581367</t>
  </si>
  <si>
    <t>Montáž prázdných plastových kabelových skříní min. IP 44, výšky do 800 mm, hloubky do 320 mm do výklenku nebo na stěnu nebo na stožár š do 530 mm - včetně elektrovýzbroje</t>
  </si>
  <si>
    <t>75</t>
  </si>
  <si>
    <t>7494271010</t>
  </si>
  <si>
    <t>Demontáž rozvaděčů rozvodnice nn</t>
  </si>
  <si>
    <t>-2060130288</t>
  </si>
  <si>
    <t>Demontáž rozvaděčů rozvodnice nn - včetně demontáže přívodních, vývodových kabelů, rámu apod., včetně nakládky rozvaděče na určený prostředek</t>
  </si>
  <si>
    <t>76</t>
  </si>
  <si>
    <t>7494351010</t>
  </si>
  <si>
    <t>Montáž jističů (do 10 kA) jednopólových do 20 A</t>
  </si>
  <si>
    <t>1225583318</t>
  </si>
  <si>
    <t>77</t>
  </si>
  <si>
    <t>7494351030</t>
  </si>
  <si>
    <t>Montáž jističů (do 10 kA) třípólových do 20 A</t>
  </si>
  <si>
    <t>-1190388441</t>
  </si>
  <si>
    <t>78</t>
  </si>
  <si>
    <t>7494351032</t>
  </si>
  <si>
    <t>Montáž jističů (do 10 kA) třípólových přes 20 do 63 A</t>
  </si>
  <si>
    <t>804924848</t>
  </si>
  <si>
    <t>79</t>
  </si>
  <si>
    <t>7494351034</t>
  </si>
  <si>
    <t>Montáž jističů (do 10 kA) třípólových přes 63 do 125 A</t>
  </si>
  <si>
    <t>-1331306949</t>
  </si>
  <si>
    <t>80</t>
  </si>
  <si>
    <t>7494003118</t>
  </si>
  <si>
    <t>Modulární přístroje Jističe do 80 A; 10 kA 1-pólové In 2 A, Ue AC 230 V / DC 72 V, charakteristika B, 1pól, Icn 10 kA</t>
  </si>
  <si>
    <t>1860621496</t>
  </si>
  <si>
    <t>81</t>
  </si>
  <si>
    <t>7494003122</t>
  </si>
  <si>
    <t>Modulární přístroje Jističe do 80 A; 10 kA 1-pólové In 6 A, Ue AC 230 V / DC 72 V, charakteristika B, 1pól, Icn 10 kA</t>
  </si>
  <si>
    <t>-737068908</t>
  </si>
  <si>
    <t>82</t>
  </si>
  <si>
    <t>7494003124</t>
  </si>
  <si>
    <t>Modulární přístroje Jističe do 80 A; 10 kA 1-pólové In 10 A, Ue AC 230 V / DC 72 V, charakteristika B, 1pól, Icn 10 kA</t>
  </si>
  <si>
    <t>-2019585418</t>
  </si>
  <si>
    <t>83</t>
  </si>
  <si>
    <t>7494003128</t>
  </si>
  <si>
    <t>Modulární přístroje Jističe do 80 A; 10 kA 1-pólové In 16 A, Ue AC 230 V / DC 72 V, charakteristika B, 1pól, Icn 10 kA</t>
  </si>
  <si>
    <t>1207388170</t>
  </si>
  <si>
    <t>84</t>
  </si>
  <si>
    <t>7494003130</t>
  </si>
  <si>
    <t>Modulární přístroje Jističe do 80 A; 10 kA 1-pólové In 20 A, Ue AC 230 V / DC 72 V, charakteristika B, 1pól, Icn 10 kA</t>
  </si>
  <si>
    <t>953480882</t>
  </si>
  <si>
    <t>85</t>
  </si>
  <si>
    <t>7494003382</t>
  </si>
  <si>
    <t>Modulární přístroje Jističe do 80 A; 10 kA 3-pólové In 10 A, Ue AC 230/400 V / DC 216 V, charakteristika B, 3pól, Icn 10 kA</t>
  </si>
  <si>
    <t>-1183862418</t>
  </si>
  <si>
    <t>86</t>
  </si>
  <si>
    <t>7494003386</t>
  </si>
  <si>
    <t>Modulární přístroje Jističe do 80 A; 10 kA 3-pólové In 16 A, Ue AC 230/400 V / DC 216 V, charakteristika B, 3pól, Icn 10 kA</t>
  </si>
  <si>
    <t>-1598697862</t>
  </si>
  <si>
    <t>87</t>
  </si>
  <si>
    <t>7494003390</t>
  </si>
  <si>
    <t>Modulární přístroje Jističe do 80 A; 10 kA 3-pólové In 25 A, Ue AC 230/400 V / DC 216 V, charakteristika B, 3pól, Icn 10 kA</t>
  </si>
  <si>
    <t>1479650702</t>
  </si>
  <si>
    <t>88</t>
  </si>
  <si>
    <t>7494003394</t>
  </si>
  <si>
    <t>Modulární přístroje Jističe do 80 A; 10 kA 3-pólové In 40 A, Ue AC 230/400 V / DC 216 V, charakteristika B, 3pól, Icn 10 kA</t>
  </si>
  <si>
    <t>-694389537</t>
  </si>
  <si>
    <t>89</t>
  </si>
  <si>
    <t>7494003396</t>
  </si>
  <si>
    <t>Modulární přístroje Jističe do 80 A; 10 kA 3-pólové In 50 A, Ue AC 230/400 V / DC 216 V, charakteristika B, 3pól, Icn 10 kA</t>
  </si>
  <si>
    <t>1567009507</t>
  </si>
  <si>
    <t>90</t>
  </si>
  <si>
    <t>7494450510</t>
  </si>
  <si>
    <t>Montáž proudových chráničů dvoupólových do 40 A (10 kA)</t>
  </si>
  <si>
    <t>-330179586</t>
  </si>
  <si>
    <t>Montáž proudových chráničů dvoupólových do 40 A (10 kA) - do skříně nebo rozvaděče</t>
  </si>
  <si>
    <t>91</t>
  </si>
  <si>
    <t>7494450515</t>
  </si>
  <si>
    <t>Montáž proudových chráničů čtyřpólových (10 kA)</t>
  </si>
  <si>
    <t>374193555</t>
  </si>
  <si>
    <t>Montáž proudových chráničů čtyřpólových (10 kA) - do skříně nebo rozvaděče</t>
  </si>
  <si>
    <t>92</t>
  </si>
  <si>
    <t>7494003806</t>
  </si>
  <si>
    <t>Modulární přístroje Proudové chrániče 10 kA typ AC 2-pólové In 25 A, Ue AC 230/400 V, Idn 30 mA, 2pól, Inc 10 kA, typ AC</t>
  </si>
  <si>
    <t>1838611035</t>
  </si>
  <si>
    <t>93</t>
  </si>
  <si>
    <t>7494003828</t>
  </si>
  <si>
    <t>Modulární přístroje Proudové chrániče 10 kA typ AC 4-pólové In 63 A, Ue AC 230/400 V, Idn 30 mA, 4pól, Inc 10 kA, typ AC</t>
  </si>
  <si>
    <t>1200267369</t>
  </si>
  <si>
    <t>94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</si>
  <si>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</si>
  <si>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</si>
  <si>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85901733</t>
  </si>
  <si>
    <t>95</t>
  </si>
  <si>
    <t>7494004526</t>
  </si>
  <si>
    <t>Modulární přístroje Ostatní přístroje -modulární přístroje Vypínače In 80 A, Ue AC 250/440 V, 3pól</t>
  </si>
  <si>
    <t>-547951061</t>
  </si>
  <si>
    <t>96</t>
  </si>
  <si>
    <t>7494004524</t>
  </si>
  <si>
    <t>Modulární přístroje Ostatní přístroje -modulární přístroje Vypínače In 63 A, Ue AC 250/440 V, 3pól</t>
  </si>
  <si>
    <t>1579126395</t>
  </si>
  <si>
    <t>97</t>
  </si>
  <si>
    <t>7494004522</t>
  </si>
  <si>
    <t>Modulární přístroje Ostatní přístroje -modulární přístroje Vypínače In 40 A, Ue AC 250/440 V, 3pól</t>
  </si>
  <si>
    <t>344204570</t>
  </si>
  <si>
    <t>98</t>
  </si>
  <si>
    <t>7494458010</t>
  </si>
  <si>
    <t>Montáž nožových pojistkových vložek velikosti 000, 1, 2, 3, 4a</t>
  </si>
  <si>
    <t>2057299657</t>
  </si>
  <si>
    <t>99</t>
  </si>
  <si>
    <t>7494658012</t>
  </si>
  <si>
    <t>Montáž elektroměrů trojfázových</t>
  </si>
  <si>
    <t>-961451277</t>
  </si>
  <si>
    <t>Montáž elektroměrů trojfázových - do rozvaděče nebo skříně</t>
  </si>
  <si>
    <t>100</t>
  </si>
  <si>
    <t>7494658020</t>
  </si>
  <si>
    <t>Montáž elektroměrů rozšíření o dvojsazbu</t>
  </si>
  <si>
    <t>1928790115</t>
  </si>
  <si>
    <t>Montáž elektroměrů rozšíření o dvojsazbu - do rozvaděče nebo skříně</t>
  </si>
  <si>
    <t>101</t>
  </si>
  <si>
    <t>7494658025</t>
  </si>
  <si>
    <t>Montáž elektroměrů rozšíření o pulsní výstup</t>
  </si>
  <si>
    <t>-539435362</t>
  </si>
  <si>
    <t>Montáž elektroměrů rozšíření o pulsní výstup - do rozvaděče nebo skříně</t>
  </si>
  <si>
    <t>102</t>
  </si>
  <si>
    <t>7494658030</t>
  </si>
  <si>
    <t>Montáž elektroměrů rozšíření o M-bus výstup</t>
  </si>
  <si>
    <t>1700351207</t>
  </si>
  <si>
    <t>Montáž elektroměrů rozšíření o M-bus výstup - do rozvaděče nebo skříně</t>
  </si>
  <si>
    <t>103</t>
  </si>
  <si>
    <t>7494010346</t>
  </si>
  <si>
    <t>Přístroje pro spínání a ovládání Měřící přístroje, elektroměry Elektroměry ED310.DR.14Z302-00, 3 x 230/400 V, 0,2-63 A</t>
  </si>
  <si>
    <t>795865238</t>
  </si>
  <si>
    <t>104</t>
  </si>
  <si>
    <t>7494008414</t>
  </si>
  <si>
    <t>Pojistkové systémy Výkonové pojistkové vložky Pojistkové vložky Nožové pojistkové vložky, velikost 1 In 40A, Un AC 500 V / DC 440 V, velikost 1, gG - charakteristika pro všeobecné použití, Cd/Pb free</t>
  </si>
  <si>
    <t>1200078021</t>
  </si>
  <si>
    <t>105</t>
  </si>
  <si>
    <t>7494008418</t>
  </si>
  <si>
    <t>Pojistkové systémy Výkonové pojistkové vložky Pojistkové vložky Nožové pojistkové vložky, velikost 1 In 63A, Un AC 500 V / DC 440 V, velikost 1, gG - charakteristika pro všeobecné použití, Cd/Pb free</t>
  </si>
  <si>
    <t>-1557876145</t>
  </si>
  <si>
    <t>106</t>
  </si>
  <si>
    <t>7494752010</t>
  </si>
  <si>
    <t>Montáž svodičů přepětí pro sítě nn - typ 1+2 (třída B+C) pro třífázové sítě</t>
  </si>
  <si>
    <t>1482242868</t>
  </si>
  <si>
    <t>Montáž svodičů přepětí pro sítě nn - typ 1+2 (třída B+C) pro třífázové sítě - do rozvaděče nebo skříně</t>
  </si>
  <si>
    <t>107</t>
  </si>
  <si>
    <t>7494756010</t>
  </si>
  <si>
    <t>Montáž svornic řadových nn včetně upevnění a štítku pro Cu/Al vodiče do 2,5 mm2</t>
  </si>
  <si>
    <t>269742417</t>
  </si>
  <si>
    <t>Montáž svornic řadových nn včetně upevnění a štítku pro Cu/Al vodiče do 2,5 mm2 - do rozvaděče nebo skříně</t>
  </si>
  <si>
    <t>108</t>
  </si>
  <si>
    <t>7494756014</t>
  </si>
  <si>
    <t>Montáž svornic řadových nn včetně upevnění a štítku pro Cu/Al vodiče do 6 mm2</t>
  </si>
  <si>
    <t>-1138675224</t>
  </si>
  <si>
    <t>Montáž svornic řadových nn včetně upevnění a štítku pro Cu/Al vodiče do 6 mm2 - do rozvaděče nebo skříně</t>
  </si>
  <si>
    <t>109</t>
  </si>
  <si>
    <t>7494756016</t>
  </si>
  <si>
    <t>Montáž svornic řadových nn včetně upevnění a štítku pro Cu/Al vodiče do 16 mm2</t>
  </si>
  <si>
    <t>1544530652</t>
  </si>
  <si>
    <t>Montáž svornic řadových nn včetně upevnění a štítku pro Cu/Al vodiče do 16 mm2 - do rozvaděče nebo skříně</t>
  </si>
  <si>
    <t>110</t>
  </si>
  <si>
    <t>7494756040</t>
  </si>
  <si>
    <t>Montáž svornic rozbočovací můstek do 15 x 16 mm2</t>
  </si>
  <si>
    <t>380209964</t>
  </si>
  <si>
    <t>Montáž svornic rozbočovací můstek do 15 x 16 mm2 - do rozvaděče nebo skříně</t>
  </si>
  <si>
    <t>111</t>
  </si>
  <si>
    <t>7494010530</t>
  </si>
  <si>
    <t>Přístroje pro spínání a ovládání Svornice a pomocný materiál Svornice Rozbočovací můstek do 15 x 16 mm2</t>
  </si>
  <si>
    <t>-1002199638</t>
  </si>
  <si>
    <t>112</t>
  </si>
  <si>
    <t>7494010366</t>
  </si>
  <si>
    <t xml:space="preserve">Přístroje pro spínání a ovládání Svornice a pomocný materiál Svornice Svorka RSA  2,5 A řadová bílá</t>
  </si>
  <si>
    <t>1895044161</t>
  </si>
  <si>
    <t>113</t>
  </si>
  <si>
    <t>7494010378</t>
  </si>
  <si>
    <t xml:space="preserve">Přístroje pro spínání a ovládání Svornice a pomocný materiál Svornice Svorka RSA  4 A (RSA4) řadová bílá</t>
  </si>
  <si>
    <t>1204117192</t>
  </si>
  <si>
    <t>114</t>
  </si>
  <si>
    <t>7494010394</t>
  </si>
  <si>
    <t xml:space="preserve">Přístroje pro spínání a ovládání Svornice a pomocný materiál Svornice Svorka RSA  6 A řadová</t>
  </si>
  <si>
    <t>1575692021</t>
  </si>
  <si>
    <t>115</t>
  </si>
  <si>
    <t>7494010406</t>
  </si>
  <si>
    <t>Přístroje pro spínání a ovládání Svornice a pomocný materiál Svornice Svorka RSA 10 A řadová bílá</t>
  </si>
  <si>
    <t>1041439154</t>
  </si>
  <si>
    <t>116</t>
  </si>
  <si>
    <t>7494010420</t>
  </si>
  <si>
    <t>Přístroje pro spínání a ovládání Svornice a pomocný materiál Svornice Svorka RSA 16 A řadová bílá</t>
  </si>
  <si>
    <t>-415708028</t>
  </si>
  <si>
    <t>117</t>
  </si>
  <si>
    <t>7498150510</t>
  </si>
  <si>
    <t>Vyhotovení výchozí revizní zprávy pro opravné práce pro objem investičních nákladů do 100 000 Kč</t>
  </si>
  <si>
    <t>-1591145282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</si>
  <si>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</si>
  <si>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118</t>
  </si>
  <si>
    <t>7498150520</t>
  </si>
  <si>
    <t>Vyhotovení výchozí revizní zprávy pro opravné práce pro objem investičních nákladů přes 500 000 do 1 000 000 Kč</t>
  </si>
  <si>
    <t>1554586904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</si>
  <si>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</si>
  <si>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119</t>
  </si>
  <si>
    <t>7498150525</t>
  </si>
  <si>
    <t>Vyhotovení výchozí revizní zprávy příplatek za každých dalších i započatých 500 000 Kč přes 1 000 000 Kč</t>
  </si>
  <si>
    <t>1315782282</t>
  </si>
  <si>
    <t>120</t>
  </si>
  <si>
    <t>7498351010</t>
  </si>
  <si>
    <t>Vydání průkazu způsobilosti pro funkční celek, provizorní stav</t>
  </si>
  <si>
    <t>1666583400</t>
  </si>
  <si>
    <t>Vydání průkazu způsobilosti pro funkční celek, provizorní stav - vyhotovení dokladu o silnoproudých zařízeních a vydání průkazu způsobilosti</t>
  </si>
  <si>
    <t>121</t>
  </si>
  <si>
    <t>7499151010</t>
  </si>
  <si>
    <t>Dokončovací práce na elektrickém zařízení</t>
  </si>
  <si>
    <t>hod</t>
  </si>
  <si>
    <t>-727670605</t>
  </si>
  <si>
    <t>Dokončovací práce na elektrickém zařízení - uvádění zařízení do provozu, drobné montážní práce v rozvaděčích, koordinaci se zhotoviteli souvisejících zařízení apod.</t>
  </si>
  <si>
    <t>122</t>
  </si>
  <si>
    <t>7499151020</t>
  </si>
  <si>
    <t>Dokončovací práce úprava zapojení stávajících kabelových skříní/rozvaděčů</t>
  </si>
  <si>
    <t>1835681376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</si>
  <si>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</si>
  <si>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02 - dle ÚRS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</si>
  <si>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</si>
  <si>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</si>
  <si>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</si>
  <si>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</si>
  <si>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</si>
  <si>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</si>
  <si>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</si>
  <si>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</si>
  <si>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-1063244760</t>
  </si>
  <si>
    <t xml:space="preserve">Vytyčení trasy  vedení kabelového (podzemního) v obvodu železniční stanice</t>
  </si>
  <si>
    <t>460150164</t>
  </si>
  <si>
    <t>Hloubení kabelových zapažených i nezapažených rýh ručně š 35 cm, hl 80 cm, v hornině tř 4</t>
  </si>
  <si>
    <t>1213000464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</si>
  <si>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</si>
  <si>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460270173</t>
  </si>
  <si>
    <t>Zazdění skříní nn bez koncového dílu hloubky do 30 cm, výšky 60 cm a šířky do 60 cm</t>
  </si>
  <si>
    <t>2076333088</t>
  </si>
  <si>
    <t xml:space="preserve">Pilíře a skříně pro rozvod nn  zazdění a začištění skříně včetně vysekání otvoru pro skříň a kabelový svod ve zdivu, a obnovy okolní povrchové úpravy bez koncovkového dílu hloubky do 30 cm výšky 60 cm a šířky přes 45 do 60 cm</t>
  </si>
  <si>
    <t>460270179</t>
  </si>
  <si>
    <t>Zazdění skříní nn bez koncového dílu hloubky do 30 cm, výšky 60 cm a šířky do 150 cm</t>
  </si>
  <si>
    <t>248167021</t>
  </si>
  <si>
    <t xml:space="preserve">Pilíře a skříně pro rozvod nn  zazdění a začištění skříně včetně vysekání otvoru pro skříň a kabelový svod ve zdivu, a obnovy okolní povrchové úpravy bez koncovkového dílu hloubky do 30 cm výšky 60 cm a šířky přes 135 do 150 cm</t>
  </si>
  <si>
    <t>460510034</t>
  </si>
  <si>
    <t>Kabelové prostupy z trub betonových do otvoru ve zdivu, průměru do 15 cm</t>
  </si>
  <si>
    <t>-937714226</t>
  </si>
  <si>
    <t xml:space="preserve">Kabelové prostupy, kanály a multikanály  kabelové prostupy z trub betonových včetně osazení, utěsnění a spárování do otvoru ve zdivu včetně vybourání, zazdění a začištění, vnitřního průměru do 15 cm</t>
  </si>
  <si>
    <t>460560164</t>
  </si>
  <si>
    <t>Zásyp rýh ručně šířky 35 cm, hloubky 80 cm, z horniny třídy 4</t>
  </si>
  <si>
    <t>25811719</t>
  </si>
  <si>
    <t>Zásyp kabelových rýh ručně s uložením výkopku ve vrstvách včetně zhutnění a urovnání povrchu šířky 35 cm hloubky 80 cm, v hornině třídy 4</t>
  </si>
  <si>
    <t>460620007</t>
  </si>
  <si>
    <t>Zatravnění včetně zalití vodou na rovině</t>
  </si>
  <si>
    <t>-1114259846</t>
  </si>
  <si>
    <t xml:space="preserve">Úprava terénu  zatravnění, včetně dodání osiva a zalití vodou na rovině</t>
  </si>
  <si>
    <t>460620014</t>
  </si>
  <si>
    <t>Provizorní úprava terénu se zhutněním, v hornině tř 4</t>
  </si>
  <si>
    <t>674341451</t>
  </si>
  <si>
    <t xml:space="preserve">Úprava terénu  provizorní úprava terénu včetně odkopání drobných nerovností a zásypu prohlubní se zhutněním, v hornině třídy 4</t>
  </si>
  <si>
    <t>460680401</t>
  </si>
  <si>
    <t>Vysekání kapes a výklenků ve zdivu z lehkých betonů, dutých cihel a tvárnic pro krabice 7x7x5 cm</t>
  </si>
  <si>
    <t>-1770562513</t>
  </si>
  <si>
    <t xml:space="preserve">Prorážení otvorů a ostatní bourací práce  vysekání kapes nebo výklenků ve zdivu z lehkých betonů, dutých cihel nebo tvárnic pro osazení špalíků, kotevních prvků nebo krabic, velikosti 7x7x5 cm</t>
  </si>
  <si>
    <t>460680485</t>
  </si>
  <si>
    <t>Vysekání kapes a výklenků ve zdivu cihelném pro elinstalační zařízení plochy přes 0,25 m2</t>
  </si>
  <si>
    <t>m3</t>
  </si>
  <si>
    <t>-820129368</t>
  </si>
  <si>
    <t xml:space="preserve">Prorážení otvorů a ostatní bourací práce  vysekání kapes nebo výklenků ve zdivu pro osazení špalíků, kotevních prvků nebo elektroinstalačního zařízení plochy přes 0,25 m2 jakékoli hloubky</t>
  </si>
  <si>
    <t>460680595</t>
  </si>
  <si>
    <t>Vysekání rýh pro montáž trubek a kabelů v cihelných zdech hloubky do 5 cm a šířky do 15 cm</t>
  </si>
  <si>
    <t>1841974352</t>
  </si>
  <si>
    <t xml:space="preserve">Prorážení otvorů a ostatní bourací práce  vysekání rýh pro montáž trubek a kabelů v cihelných zdech hloubky přes 3 do 5 cm a šířky přes 10 do 15 cm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</si>
</sst>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20040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Hodonín, budova TO - zlepšení sociálního zázemí -  I. etapa projekt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16. 11. 2020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7"/>
      <c r="B95" s="116"/>
      <c r="C95" s="117"/>
      <c r="D95" s="118" t="s">
        <v>77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ROUND(SUM(AG96:AG97),2)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79</v>
      </c>
      <c r="AR95" s="123"/>
      <c r="AS95" s="124">
        <f>ROUND(SUM(AS96:AS97),2)</f>
        <v>0</v>
      </c>
      <c r="AT95" s="125">
        <f>ROUND(SUM(AV95:AW95),2)</f>
        <v>0</v>
      </c>
      <c r="AU95" s="126">
        <f>ROUND(SUM(AU96:AU97),5)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ROUND(SUM(AZ96:AZ97),2)</f>
        <v>0</v>
      </c>
      <c r="BA95" s="125">
        <f>ROUND(SUM(BA96:BA97),2)</f>
        <v>0</v>
      </c>
      <c r="BB95" s="125">
        <f>ROUND(SUM(BB96:BB97),2)</f>
        <v>0</v>
      </c>
      <c r="BC95" s="125">
        <f>ROUND(SUM(BC96:BC97),2)</f>
        <v>0</v>
      </c>
      <c r="BD95" s="127">
        <f>ROUND(SUM(BD96:BD97),2)</f>
        <v>0</v>
      </c>
      <c r="BE95" s="7"/>
      <c r="BS95" s="128" t="s">
        <v>72</v>
      </c>
      <c r="BT95" s="128" t="s">
        <v>80</v>
      </c>
      <c r="BU95" s="128" t="s">
        <v>74</v>
      </c>
      <c r="BV95" s="128" t="s">
        <v>75</v>
      </c>
      <c r="BW95" s="128" t="s">
        <v>81</v>
      </c>
      <c r="BX95" s="128" t="s">
        <v>5</v>
      </c>
      <c r="CL95" s="128" t="s">
        <v>1</v>
      </c>
      <c r="CM95" s="128" t="s">
        <v>82</v>
      </c>
    </row>
    <row r="96" s="4" customFormat="1" ht="16.5" customHeight="1">
      <c r="A96" s="129" t="s">
        <v>83</v>
      </c>
      <c r="B96" s="67"/>
      <c r="C96" s="130"/>
      <c r="D96" s="130"/>
      <c r="E96" s="131" t="s">
        <v>84</v>
      </c>
      <c r="F96" s="131"/>
      <c r="G96" s="131"/>
      <c r="H96" s="131"/>
      <c r="I96" s="131"/>
      <c r="J96" s="130"/>
      <c r="K96" s="131" t="s">
        <v>85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'01 - Dle Sborníku'!J32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86</v>
      </c>
      <c r="AR96" s="69"/>
      <c r="AS96" s="134">
        <v>0</v>
      </c>
      <c r="AT96" s="135">
        <f>ROUND(SUM(AV96:AW96),2)</f>
        <v>0</v>
      </c>
      <c r="AU96" s="136">
        <f>'01 - Dle Sborníku'!P121</f>
        <v>0</v>
      </c>
      <c r="AV96" s="135">
        <f>'01 - Dle Sborníku'!J35</f>
        <v>0</v>
      </c>
      <c r="AW96" s="135">
        <f>'01 - Dle Sborníku'!J36</f>
        <v>0</v>
      </c>
      <c r="AX96" s="135">
        <f>'01 - Dle Sborníku'!J37</f>
        <v>0</v>
      </c>
      <c r="AY96" s="135">
        <f>'01 - Dle Sborníku'!J38</f>
        <v>0</v>
      </c>
      <c r="AZ96" s="135">
        <f>'01 - Dle Sborníku'!F35</f>
        <v>0</v>
      </c>
      <c r="BA96" s="135">
        <f>'01 - Dle Sborníku'!F36</f>
        <v>0</v>
      </c>
      <c r="BB96" s="135">
        <f>'01 - Dle Sborníku'!F37</f>
        <v>0</v>
      </c>
      <c r="BC96" s="135">
        <f>'01 - Dle Sborníku'!F38</f>
        <v>0</v>
      </c>
      <c r="BD96" s="137">
        <f>'01 - Dle Sborníku'!F39</f>
        <v>0</v>
      </c>
      <c r="BE96" s="4"/>
      <c r="BT96" s="138" t="s">
        <v>82</v>
      </c>
      <c r="BV96" s="138" t="s">
        <v>75</v>
      </c>
      <c r="BW96" s="138" t="s">
        <v>87</v>
      </c>
      <c r="BX96" s="138" t="s">
        <v>81</v>
      </c>
      <c r="CL96" s="138" t="s">
        <v>1</v>
      </c>
    </row>
    <row r="97" s="4" customFormat="1" ht="16.5" customHeight="1">
      <c r="A97" s="129" t="s">
        <v>83</v>
      </c>
      <c r="B97" s="67"/>
      <c r="C97" s="130"/>
      <c r="D97" s="130"/>
      <c r="E97" s="131" t="s">
        <v>88</v>
      </c>
      <c r="F97" s="131"/>
      <c r="G97" s="131"/>
      <c r="H97" s="131"/>
      <c r="I97" s="131"/>
      <c r="J97" s="130"/>
      <c r="K97" s="131" t="s">
        <v>89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'02 - dle ÚRS'!J32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86</v>
      </c>
      <c r="AR97" s="69"/>
      <c r="AS97" s="139">
        <v>0</v>
      </c>
      <c r="AT97" s="140">
        <f>ROUND(SUM(AV97:AW97),2)</f>
        <v>0</v>
      </c>
      <c r="AU97" s="141">
        <f>'02 - dle ÚRS'!P122</f>
        <v>0</v>
      </c>
      <c r="AV97" s="140">
        <f>'02 - dle ÚRS'!J35</f>
        <v>0</v>
      </c>
      <c r="AW97" s="140">
        <f>'02 - dle ÚRS'!J36</f>
        <v>0</v>
      </c>
      <c r="AX97" s="140">
        <f>'02 - dle ÚRS'!J37</f>
        <v>0</v>
      </c>
      <c r="AY97" s="140">
        <f>'02 - dle ÚRS'!J38</f>
        <v>0</v>
      </c>
      <c r="AZ97" s="140">
        <f>'02 - dle ÚRS'!F35</f>
        <v>0</v>
      </c>
      <c r="BA97" s="140">
        <f>'02 - dle ÚRS'!F36</f>
        <v>0</v>
      </c>
      <c r="BB97" s="140">
        <f>'02 - dle ÚRS'!F37</f>
        <v>0</v>
      </c>
      <c r="BC97" s="140">
        <f>'02 - dle ÚRS'!F38</f>
        <v>0</v>
      </c>
      <c r="BD97" s="142">
        <f>'02 - dle ÚRS'!F39</f>
        <v>0</v>
      </c>
      <c r="BE97" s="4"/>
      <c r="BT97" s="138" t="s">
        <v>82</v>
      </c>
      <c r="BV97" s="138" t="s">
        <v>75</v>
      </c>
      <c r="BW97" s="138" t="s">
        <v>90</v>
      </c>
      <c r="BX97" s="138" t="s">
        <v>81</v>
      </c>
      <c r="CL97" s="138" t="s">
        <v>1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83zPBsRrbxOpILancFvbfLaYnXkTsUrCe4cnYxg4LXQSvg1FVc+408zNEdNwWVllcBcoz4Au5ZKKWy+nGN55/w==" hashValue="T8aX115Vi6yd9FVJC4rmtG2q75mOtaP/kL69ipPuPfglQDKYcsFGxougzeBf8YYxUtiTxUKtYwPQx0vR0bfq2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01 - Dle Sborníku'!C2" display="/"/>
    <hyperlink ref="A97" location="'02 - dle ÚR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hidden="1" s="1" customFormat="1" ht="24.96" customHeight="1">
      <c r="B4" s="17"/>
      <c r="D4" s="145" t="s">
        <v>91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 xml:space="preserve">Hodonín, budova TO - zlepšení sociálního zázemí -  I. etapa projekt</v>
      </c>
      <c r="F7" s="147"/>
      <c r="G7" s="147"/>
      <c r="H7" s="147"/>
      <c r="L7" s="17"/>
    </row>
    <row r="8" hidden="1" s="1" customFormat="1" ht="12" customHeight="1">
      <c r="B8" s="17"/>
      <c r="D8" s="147" t="s">
        <v>92</v>
      </c>
      <c r="L8" s="17"/>
    </row>
    <row r="9" hidden="1" s="2" customFormat="1" ht="16.5" customHeight="1">
      <c r="A9" s="35"/>
      <c r="B9" s="41"/>
      <c r="C9" s="35"/>
      <c r="D9" s="35"/>
      <c r="E9" s="148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94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95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16. 11. 2020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ROUND((SUM(BE121:BE366)),  2)</f>
        <v>0</v>
      </c>
      <c r="G35" s="35"/>
      <c r="H35" s="35"/>
      <c r="I35" s="161">
        <v>0.20999999999999999</v>
      </c>
      <c r="J35" s="160">
        <f>ROUND(((SUM(BE121:BE366))*I35),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39</v>
      </c>
      <c r="F36" s="160">
        <f>ROUND((SUM(BF121:BF366)),  2)</f>
        <v>0</v>
      </c>
      <c r="G36" s="35"/>
      <c r="H36" s="35"/>
      <c r="I36" s="161">
        <v>0.14999999999999999</v>
      </c>
      <c r="J36" s="160">
        <f>ROUND(((SUM(BF121:BF366))*I36),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ROUND((SUM(BG121:BG366)),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ROUND((SUM(BH121:BH366)),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ROUND((SUM(BI121:BI366)),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 xml:space="preserve">Hodonín, budova TO - zlepšení sociálního zázemí -  I. etapa projekt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92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93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94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01 - Dle Sborníku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16. 11. 2020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97</v>
      </c>
      <c r="D96" s="182"/>
      <c r="E96" s="182"/>
      <c r="F96" s="182"/>
      <c r="G96" s="182"/>
      <c r="H96" s="182"/>
      <c r="I96" s="182"/>
      <c r="J96" s="183" t="s">
        <v>98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99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100</v>
      </c>
    </row>
    <row r="99" hidden="1" s="9" customFormat="1" ht="24.96" customHeight="1">
      <c r="A99" s="9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102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 xml:space="preserve">Hodonín, budova TO - zlepšení sociálního zázemí -  I. etapa projekt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92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93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01 - Dle Sborníku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16. 11. 2020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103</v>
      </c>
      <c r="D120" s="194" t="s">
        <v>58</v>
      </c>
      <c r="E120" s="194" t="s">
        <v>54</v>
      </c>
      <c r="F120" s="194" t="s">
        <v>55</v>
      </c>
      <c r="G120" s="194" t="s">
        <v>104</v>
      </c>
      <c r="H120" s="194" t="s">
        <v>105</v>
      </c>
      <c r="I120" s="194" t="s">
        <v>106</v>
      </c>
      <c r="J120" s="195" t="s">
        <v>98</v>
      </c>
      <c r="K120" s="196" t="s">
        <v>107</v>
      </c>
      <c r="L120" s="197"/>
      <c r="M120" s="97" t="s">
        <v>1</v>
      </c>
      <c r="N120" s="98" t="s">
        <v>37</v>
      </c>
      <c r="O120" s="98" t="s">
        <v>108</v>
      </c>
      <c r="P120" s="98" t="s">
        <v>109</v>
      </c>
      <c r="Q120" s="98" t="s">
        <v>110</v>
      </c>
      <c r="R120" s="98" t="s">
        <v>111</v>
      </c>
      <c r="S120" s="98" t="s">
        <v>112</v>
      </c>
      <c r="T120" s="99" t="s">
        <v>113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114</v>
      </c>
      <c r="D121" s="37"/>
      <c r="E121" s="37"/>
      <c r="F121" s="37"/>
      <c r="G121" s="37"/>
      <c r="H121" s="37"/>
      <c r="I121" s="37"/>
      <c r="J121" s="198">
        <f>BK121</f>
        <v>0</v>
      </c>
      <c r="K121" s="37"/>
      <c r="L121" s="41"/>
      <c r="M121" s="100"/>
      <c r="N121" s="199"/>
      <c r="O121" s="101"/>
      <c r="P121" s="200">
        <f>P122</f>
        <v>0</v>
      </c>
      <c r="Q121" s="101"/>
      <c r="R121" s="200">
        <f>R122</f>
        <v>0</v>
      </c>
      <c r="S121" s="101"/>
      <c r="T121" s="201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100</v>
      </c>
      <c r="BK121" s="202">
        <f>BK122</f>
        <v>0</v>
      </c>
    </row>
    <row r="122" s="11" customFormat="1" ht="25.92" customHeight="1">
      <c r="A122" s="11"/>
      <c r="B122" s="203"/>
      <c r="C122" s="204"/>
      <c r="D122" s="205" t="s">
        <v>72</v>
      </c>
      <c r="E122" s="206" t="s">
        <v>115</v>
      </c>
      <c r="F122" s="206" t="s">
        <v>116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SUM(P123:P366)</f>
        <v>0</v>
      </c>
      <c r="Q122" s="211"/>
      <c r="R122" s="212">
        <f>SUM(R123:R366)</f>
        <v>0</v>
      </c>
      <c r="S122" s="211"/>
      <c r="T122" s="213">
        <f>SUM(T123:T366)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4" t="s">
        <v>117</v>
      </c>
      <c r="AT122" s="215" t="s">
        <v>72</v>
      </c>
      <c r="AU122" s="215" t="s">
        <v>73</v>
      </c>
      <c r="AY122" s="214" t="s">
        <v>118</v>
      </c>
      <c r="BK122" s="216">
        <f>SUM(BK123:BK366)</f>
        <v>0</v>
      </c>
    </row>
    <row r="123" s="2" customFormat="1" ht="24.15" customHeight="1">
      <c r="A123" s="35"/>
      <c r="B123" s="36"/>
      <c r="C123" s="217" t="s">
        <v>80</v>
      </c>
      <c r="D123" s="217" t="s">
        <v>119</v>
      </c>
      <c r="E123" s="218" t="s">
        <v>120</v>
      </c>
      <c r="F123" s="219" t="s">
        <v>121</v>
      </c>
      <c r="G123" s="220" t="s">
        <v>122</v>
      </c>
      <c r="H123" s="221">
        <v>90</v>
      </c>
      <c r="I123" s="222"/>
      <c r="J123" s="223">
        <f>ROUND(I123*H123,2)</f>
        <v>0</v>
      </c>
      <c r="K123" s="224"/>
      <c r="L123" s="41"/>
      <c r="M123" s="225" t="s">
        <v>1</v>
      </c>
      <c r="N123" s="226" t="s">
        <v>38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123</v>
      </c>
      <c r="AT123" s="229" t="s">
        <v>119</v>
      </c>
      <c r="AU123" s="229" t="s">
        <v>80</v>
      </c>
      <c r="AY123" s="14" t="s">
        <v>118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80</v>
      </c>
      <c r="BK123" s="230">
        <f>ROUND(I123*H123,2)</f>
        <v>0</v>
      </c>
      <c r="BL123" s="14" t="s">
        <v>123</v>
      </c>
      <c r="BM123" s="229" t="s">
        <v>124</v>
      </c>
    </row>
    <row r="124" s="2" customFormat="1">
      <c r="A124" s="35"/>
      <c r="B124" s="36"/>
      <c r="C124" s="37"/>
      <c r="D124" s="231" t="s">
        <v>125</v>
      </c>
      <c r="E124" s="37"/>
      <c r="F124" s="232" t="s">
        <v>126</v>
      </c>
      <c r="G124" s="37"/>
      <c r="H124" s="37"/>
      <c r="I124" s="233"/>
      <c r="J124" s="37"/>
      <c r="K124" s="37"/>
      <c r="L124" s="41"/>
      <c r="M124" s="234"/>
      <c r="N124" s="235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125</v>
      </c>
      <c r="AU124" s="14" t="s">
        <v>80</v>
      </c>
    </row>
    <row r="125" s="2" customFormat="1" ht="24.15" customHeight="1">
      <c r="A125" s="35"/>
      <c r="B125" s="36"/>
      <c r="C125" s="236" t="s">
        <v>82</v>
      </c>
      <c r="D125" s="236" t="s">
        <v>127</v>
      </c>
      <c r="E125" s="237" t="s">
        <v>128</v>
      </c>
      <c r="F125" s="238" t="s">
        <v>129</v>
      </c>
      <c r="G125" s="239" t="s">
        <v>130</v>
      </c>
      <c r="H125" s="240">
        <v>30</v>
      </c>
      <c r="I125" s="241"/>
      <c r="J125" s="242">
        <f>ROUND(I125*H125,2)</f>
        <v>0</v>
      </c>
      <c r="K125" s="243"/>
      <c r="L125" s="244"/>
      <c r="M125" s="245" t="s">
        <v>1</v>
      </c>
      <c r="N125" s="246" t="s">
        <v>38</v>
      </c>
      <c r="O125" s="88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9" t="s">
        <v>131</v>
      </c>
      <c r="AT125" s="229" t="s">
        <v>127</v>
      </c>
      <c r="AU125" s="229" t="s">
        <v>80</v>
      </c>
      <c r="AY125" s="14" t="s">
        <v>118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4" t="s">
        <v>80</v>
      </c>
      <c r="BK125" s="230">
        <f>ROUND(I125*H125,2)</f>
        <v>0</v>
      </c>
      <c r="BL125" s="14" t="s">
        <v>131</v>
      </c>
      <c r="BM125" s="229" t="s">
        <v>132</v>
      </c>
    </row>
    <row r="126" s="2" customFormat="1">
      <c r="A126" s="35"/>
      <c r="B126" s="36"/>
      <c r="C126" s="37"/>
      <c r="D126" s="231" t="s">
        <v>125</v>
      </c>
      <c r="E126" s="37"/>
      <c r="F126" s="232" t="s">
        <v>129</v>
      </c>
      <c r="G126" s="37"/>
      <c r="H126" s="37"/>
      <c r="I126" s="233"/>
      <c r="J126" s="37"/>
      <c r="K126" s="37"/>
      <c r="L126" s="41"/>
      <c r="M126" s="234"/>
      <c r="N126" s="235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125</v>
      </c>
      <c r="AU126" s="14" t="s">
        <v>80</v>
      </c>
    </row>
    <row r="127" s="2" customFormat="1" ht="24.15" customHeight="1">
      <c r="A127" s="35"/>
      <c r="B127" s="36"/>
      <c r="C127" s="217" t="s">
        <v>133</v>
      </c>
      <c r="D127" s="217" t="s">
        <v>119</v>
      </c>
      <c r="E127" s="218" t="s">
        <v>134</v>
      </c>
      <c r="F127" s="219" t="s">
        <v>135</v>
      </c>
      <c r="G127" s="220" t="s">
        <v>130</v>
      </c>
      <c r="H127" s="221">
        <v>400</v>
      </c>
      <c r="I127" s="222"/>
      <c r="J127" s="223">
        <f>ROUND(I127*H127,2)</f>
        <v>0</v>
      </c>
      <c r="K127" s="224"/>
      <c r="L127" s="41"/>
      <c r="M127" s="225" t="s">
        <v>1</v>
      </c>
      <c r="N127" s="226" t="s">
        <v>38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123</v>
      </c>
      <c r="AT127" s="229" t="s">
        <v>119</v>
      </c>
      <c r="AU127" s="229" t="s">
        <v>80</v>
      </c>
      <c r="AY127" s="14" t="s">
        <v>118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80</v>
      </c>
      <c r="BK127" s="230">
        <f>ROUND(I127*H127,2)</f>
        <v>0</v>
      </c>
      <c r="BL127" s="14" t="s">
        <v>123</v>
      </c>
      <c r="BM127" s="229" t="s">
        <v>136</v>
      </c>
    </row>
    <row r="128" s="2" customFormat="1">
      <c r="A128" s="35"/>
      <c r="B128" s="36"/>
      <c r="C128" s="37"/>
      <c r="D128" s="231" t="s">
        <v>125</v>
      </c>
      <c r="E128" s="37"/>
      <c r="F128" s="232" t="s">
        <v>137</v>
      </c>
      <c r="G128" s="37"/>
      <c r="H128" s="37"/>
      <c r="I128" s="233"/>
      <c r="J128" s="37"/>
      <c r="K128" s="37"/>
      <c r="L128" s="41"/>
      <c r="M128" s="234"/>
      <c r="N128" s="235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125</v>
      </c>
      <c r="AU128" s="14" t="s">
        <v>80</v>
      </c>
    </row>
    <row r="129" s="2" customFormat="1" ht="24.15" customHeight="1">
      <c r="A129" s="35"/>
      <c r="B129" s="36"/>
      <c r="C129" s="236" t="s">
        <v>117</v>
      </c>
      <c r="D129" s="236" t="s">
        <v>127</v>
      </c>
      <c r="E129" s="237" t="s">
        <v>138</v>
      </c>
      <c r="F129" s="238" t="s">
        <v>139</v>
      </c>
      <c r="G129" s="239" t="s">
        <v>130</v>
      </c>
      <c r="H129" s="240">
        <v>390</v>
      </c>
      <c r="I129" s="241"/>
      <c r="J129" s="242">
        <f>ROUND(I129*H129,2)</f>
        <v>0</v>
      </c>
      <c r="K129" s="243"/>
      <c r="L129" s="244"/>
      <c r="M129" s="245" t="s">
        <v>1</v>
      </c>
      <c r="N129" s="246" t="s">
        <v>38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131</v>
      </c>
      <c r="AT129" s="229" t="s">
        <v>127</v>
      </c>
      <c r="AU129" s="229" t="s">
        <v>80</v>
      </c>
      <c r="AY129" s="14" t="s">
        <v>118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80</v>
      </c>
      <c r="BK129" s="230">
        <f>ROUND(I129*H129,2)</f>
        <v>0</v>
      </c>
      <c r="BL129" s="14" t="s">
        <v>131</v>
      </c>
      <c r="BM129" s="229" t="s">
        <v>140</v>
      </c>
    </row>
    <row r="130" s="2" customFormat="1">
      <c r="A130" s="35"/>
      <c r="B130" s="36"/>
      <c r="C130" s="37"/>
      <c r="D130" s="231" t="s">
        <v>125</v>
      </c>
      <c r="E130" s="37"/>
      <c r="F130" s="232" t="s">
        <v>139</v>
      </c>
      <c r="G130" s="37"/>
      <c r="H130" s="37"/>
      <c r="I130" s="233"/>
      <c r="J130" s="37"/>
      <c r="K130" s="37"/>
      <c r="L130" s="41"/>
      <c r="M130" s="234"/>
      <c r="N130" s="235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125</v>
      </c>
      <c r="AU130" s="14" t="s">
        <v>80</v>
      </c>
    </row>
    <row r="131" s="2" customFormat="1" ht="24.15" customHeight="1">
      <c r="A131" s="35"/>
      <c r="B131" s="36"/>
      <c r="C131" s="236" t="s">
        <v>141</v>
      </c>
      <c r="D131" s="236" t="s">
        <v>127</v>
      </c>
      <c r="E131" s="237" t="s">
        <v>142</v>
      </c>
      <c r="F131" s="238" t="s">
        <v>143</v>
      </c>
      <c r="G131" s="239" t="s">
        <v>130</v>
      </c>
      <c r="H131" s="240">
        <v>1</v>
      </c>
      <c r="I131" s="241"/>
      <c r="J131" s="242">
        <f>ROUND(I131*H131,2)</f>
        <v>0</v>
      </c>
      <c r="K131" s="243"/>
      <c r="L131" s="244"/>
      <c r="M131" s="245" t="s">
        <v>1</v>
      </c>
      <c r="N131" s="246" t="s">
        <v>38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131</v>
      </c>
      <c r="AT131" s="229" t="s">
        <v>127</v>
      </c>
      <c r="AU131" s="229" t="s">
        <v>80</v>
      </c>
      <c r="AY131" s="14" t="s">
        <v>118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80</v>
      </c>
      <c r="BK131" s="230">
        <f>ROUND(I131*H131,2)</f>
        <v>0</v>
      </c>
      <c r="BL131" s="14" t="s">
        <v>131</v>
      </c>
      <c r="BM131" s="229" t="s">
        <v>144</v>
      </c>
    </row>
    <row r="132" s="2" customFormat="1">
      <c r="A132" s="35"/>
      <c r="B132" s="36"/>
      <c r="C132" s="37"/>
      <c r="D132" s="231" t="s">
        <v>125</v>
      </c>
      <c r="E132" s="37"/>
      <c r="F132" s="232" t="s">
        <v>143</v>
      </c>
      <c r="G132" s="37"/>
      <c r="H132" s="37"/>
      <c r="I132" s="233"/>
      <c r="J132" s="37"/>
      <c r="K132" s="37"/>
      <c r="L132" s="41"/>
      <c r="M132" s="234"/>
      <c r="N132" s="235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125</v>
      </c>
      <c r="AU132" s="14" t="s">
        <v>80</v>
      </c>
    </row>
    <row r="133" s="2" customFormat="1" ht="24.15" customHeight="1">
      <c r="A133" s="35"/>
      <c r="B133" s="36"/>
      <c r="C133" s="236" t="s">
        <v>145</v>
      </c>
      <c r="D133" s="236" t="s">
        <v>127</v>
      </c>
      <c r="E133" s="237" t="s">
        <v>146</v>
      </c>
      <c r="F133" s="238" t="s">
        <v>147</v>
      </c>
      <c r="G133" s="239" t="s">
        <v>130</v>
      </c>
      <c r="H133" s="240">
        <v>10</v>
      </c>
      <c r="I133" s="241"/>
      <c r="J133" s="242">
        <f>ROUND(I133*H133,2)</f>
        <v>0</v>
      </c>
      <c r="K133" s="243"/>
      <c r="L133" s="244"/>
      <c r="M133" s="245" t="s">
        <v>1</v>
      </c>
      <c r="N133" s="246" t="s">
        <v>38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131</v>
      </c>
      <c r="AT133" s="229" t="s">
        <v>127</v>
      </c>
      <c r="AU133" s="229" t="s">
        <v>80</v>
      </c>
      <c r="AY133" s="14" t="s">
        <v>118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80</v>
      </c>
      <c r="BK133" s="230">
        <f>ROUND(I133*H133,2)</f>
        <v>0</v>
      </c>
      <c r="BL133" s="14" t="s">
        <v>131</v>
      </c>
      <c r="BM133" s="229" t="s">
        <v>148</v>
      </c>
    </row>
    <row r="134" s="2" customFormat="1">
      <c r="A134" s="35"/>
      <c r="B134" s="36"/>
      <c r="C134" s="37"/>
      <c r="D134" s="231" t="s">
        <v>125</v>
      </c>
      <c r="E134" s="37"/>
      <c r="F134" s="232" t="s">
        <v>147</v>
      </c>
      <c r="G134" s="37"/>
      <c r="H134" s="37"/>
      <c r="I134" s="233"/>
      <c r="J134" s="37"/>
      <c r="K134" s="37"/>
      <c r="L134" s="41"/>
      <c r="M134" s="234"/>
      <c r="N134" s="235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125</v>
      </c>
      <c r="AU134" s="14" t="s">
        <v>80</v>
      </c>
    </row>
    <row r="135" s="2" customFormat="1" ht="37.8" customHeight="1">
      <c r="A135" s="35"/>
      <c r="B135" s="36"/>
      <c r="C135" s="217" t="s">
        <v>149</v>
      </c>
      <c r="D135" s="217" t="s">
        <v>119</v>
      </c>
      <c r="E135" s="218" t="s">
        <v>150</v>
      </c>
      <c r="F135" s="219" t="s">
        <v>151</v>
      </c>
      <c r="G135" s="220" t="s">
        <v>130</v>
      </c>
      <c r="H135" s="221">
        <v>1</v>
      </c>
      <c r="I135" s="222"/>
      <c r="J135" s="223">
        <f>ROUND(I135*H135,2)</f>
        <v>0</v>
      </c>
      <c r="K135" s="224"/>
      <c r="L135" s="41"/>
      <c r="M135" s="225" t="s">
        <v>1</v>
      </c>
      <c r="N135" s="226" t="s">
        <v>38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123</v>
      </c>
      <c r="AT135" s="229" t="s">
        <v>119</v>
      </c>
      <c r="AU135" s="229" t="s">
        <v>80</v>
      </c>
      <c r="AY135" s="14" t="s">
        <v>118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80</v>
      </c>
      <c r="BK135" s="230">
        <f>ROUND(I135*H135,2)</f>
        <v>0</v>
      </c>
      <c r="BL135" s="14" t="s">
        <v>123</v>
      </c>
      <c r="BM135" s="229" t="s">
        <v>152</v>
      </c>
    </row>
    <row r="136" s="2" customFormat="1">
      <c r="A136" s="35"/>
      <c r="B136" s="36"/>
      <c r="C136" s="37"/>
      <c r="D136" s="231" t="s">
        <v>125</v>
      </c>
      <c r="E136" s="37"/>
      <c r="F136" s="232" t="s">
        <v>153</v>
      </c>
      <c r="G136" s="37"/>
      <c r="H136" s="37"/>
      <c r="I136" s="233"/>
      <c r="J136" s="37"/>
      <c r="K136" s="37"/>
      <c r="L136" s="41"/>
      <c r="M136" s="234"/>
      <c r="N136" s="235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125</v>
      </c>
      <c r="AU136" s="14" t="s">
        <v>80</v>
      </c>
    </row>
    <row r="137" s="2" customFormat="1" ht="37.8" customHeight="1">
      <c r="A137" s="35"/>
      <c r="B137" s="36"/>
      <c r="C137" s="217" t="s">
        <v>154</v>
      </c>
      <c r="D137" s="217" t="s">
        <v>119</v>
      </c>
      <c r="E137" s="218" t="s">
        <v>155</v>
      </c>
      <c r="F137" s="219" t="s">
        <v>156</v>
      </c>
      <c r="G137" s="220" t="s">
        <v>130</v>
      </c>
      <c r="H137" s="221">
        <v>32</v>
      </c>
      <c r="I137" s="222"/>
      <c r="J137" s="223">
        <f>ROUND(I137*H137,2)</f>
        <v>0</v>
      </c>
      <c r="K137" s="224"/>
      <c r="L137" s="41"/>
      <c r="M137" s="225" t="s">
        <v>1</v>
      </c>
      <c r="N137" s="226" t="s">
        <v>38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123</v>
      </c>
      <c r="AT137" s="229" t="s">
        <v>119</v>
      </c>
      <c r="AU137" s="229" t="s">
        <v>80</v>
      </c>
      <c r="AY137" s="14" t="s">
        <v>118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80</v>
      </c>
      <c r="BK137" s="230">
        <f>ROUND(I137*H137,2)</f>
        <v>0</v>
      </c>
      <c r="BL137" s="14" t="s">
        <v>123</v>
      </c>
      <c r="BM137" s="229" t="s">
        <v>157</v>
      </c>
    </row>
    <row r="138" s="2" customFormat="1">
      <c r="A138" s="35"/>
      <c r="B138" s="36"/>
      <c r="C138" s="37"/>
      <c r="D138" s="231" t="s">
        <v>125</v>
      </c>
      <c r="E138" s="37"/>
      <c r="F138" s="232" t="s">
        <v>158</v>
      </c>
      <c r="G138" s="37"/>
      <c r="H138" s="37"/>
      <c r="I138" s="233"/>
      <c r="J138" s="37"/>
      <c r="K138" s="37"/>
      <c r="L138" s="41"/>
      <c r="M138" s="234"/>
      <c r="N138" s="235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125</v>
      </c>
      <c r="AU138" s="14" t="s">
        <v>80</v>
      </c>
    </row>
    <row r="139" s="2" customFormat="1" ht="49.05" customHeight="1">
      <c r="A139" s="35"/>
      <c r="B139" s="36"/>
      <c r="C139" s="217" t="s">
        <v>159</v>
      </c>
      <c r="D139" s="217" t="s">
        <v>119</v>
      </c>
      <c r="E139" s="218" t="s">
        <v>160</v>
      </c>
      <c r="F139" s="219" t="s">
        <v>161</v>
      </c>
      <c r="G139" s="220" t="s">
        <v>130</v>
      </c>
      <c r="H139" s="221">
        <v>18</v>
      </c>
      <c r="I139" s="222"/>
      <c r="J139" s="223">
        <f>ROUND(I139*H139,2)</f>
        <v>0</v>
      </c>
      <c r="K139" s="224"/>
      <c r="L139" s="41"/>
      <c r="M139" s="225" t="s">
        <v>1</v>
      </c>
      <c r="N139" s="226" t="s">
        <v>38</v>
      </c>
      <c r="O139" s="88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123</v>
      </c>
      <c r="AT139" s="229" t="s">
        <v>119</v>
      </c>
      <c r="AU139" s="229" t="s">
        <v>80</v>
      </c>
      <c r="AY139" s="14" t="s">
        <v>118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80</v>
      </c>
      <c r="BK139" s="230">
        <f>ROUND(I139*H139,2)</f>
        <v>0</v>
      </c>
      <c r="BL139" s="14" t="s">
        <v>123</v>
      </c>
      <c r="BM139" s="229" t="s">
        <v>162</v>
      </c>
    </row>
    <row r="140" s="2" customFormat="1">
      <c r="A140" s="35"/>
      <c r="B140" s="36"/>
      <c r="C140" s="37"/>
      <c r="D140" s="231" t="s">
        <v>125</v>
      </c>
      <c r="E140" s="37"/>
      <c r="F140" s="232" t="s">
        <v>163</v>
      </c>
      <c r="G140" s="37"/>
      <c r="H140" s="37"/>
      <c r="I140" s="233"/>
      <c r="J140" s="37"/>
      <c r="K140" s="37"/>
      <c r="L140" s="41"/>
      <c r="M140" s="234"/>
      <c r="N140" s="235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125</v>
      </c>
      <c r="AU140" s="14" t="s">
        <v>80</v>
      </c>
    </row>
    <row r="141" s="2" customFormat="1" ht="24.15" customHeight="1">
      <c r="A141" s="35"/>
      <c r="B141" s="36"/>
      <c r="C141" s="217" t="s">
        <v>164</v>
      </c>
      <c r="D141" s="217" t="s">
        <v>119</v>
      </c>
      <c r="E141" s="218" t="s">
        <v>165</v>
      </c>
      <c r="F141" s="219" t="s">
        <v>166</v>
      </c>
      <c r="G141" s="220" t="s">
        <v>130</v>
      </c>
      <c r="H141" s="221">
        <v>2</v>
      </c>
      <c r="I141" s="222"/>
      <c r="J141" s="223">
        <f>ROUND(I141*H141,2)</f>
        <v>0</v>
      </c>
      <c r="K141" s="224"/>
      <c r="L141" s="41"/>
      <c r="M141" s="225" t="s">
        <v>1</v>
      </c>
      <c r="N141" s="226" t="s">
        <v>38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123</v>
      </c>
      <c r="AT141" s="229" t="s">
        <v>119</v>
      </c>
      <c r="AU141" s="229" t="s">
        <v>80</v>
      </c>
      <c r="AY141" s="14" t="s">
        <v>118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80</v>
      </c>
      <c r="BK141" s="230">
        <f>ROUND(I141*H141,2)</f>
        <v>0</v>
      </c>
      <c r="BL141" s="14" t="s">
        <v>123</v>
      </c>
      <c r="BM141" s="229" t="s">
        <v>167</v>
      </c>
    </row>
    <row r="142" s="2" customFormat="1">
      <c r="A142" s="35"/>
      <c r="B142" s="36"/>
      <c r="C142" s="37"/>
      <c r="D142" s="231" t="s">
        <v>125</v>
      </c>
      <c r="E142" s="37"/>
      <c r="F142" s="232" t="s">
        <v>168</v>
      </c>
      <c r="G142" s="37"/>
      <c r="H142" s="37"/>
      <c r="I142" s="233"/>
      <c r="J142" s="37"/>
      <c r="K142" s="37"/>
      <c r="L142" s="41"/>
      <c r="M142" s="234"/>
      <c r="N142" s="235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125</v>
      </c>
      <c r="AU142" s="14" t="s">
        <v>80</v>
      </c>
    </row>
    <row r="143" s="2" customFormat="1" ht="24.15" customHeight="1">
      <c r="A143" s="35"/>
      <c r="B143" s="36"/>
      <c r="C143" s="236" t="s">
        <v>169</v>
      </c>
      <c r="D143" s="236" t="s">
        <v>127</v>
      </c>
      <c r="E143" s="237" t="s">
        <v>170</v>
      </c>
      <c r="F143" s="238" t="s">
        <v>171</v>
      </c>
      <c r="G143" s="239" t="s">
        <v>130</v>
      </c>
      <c r="H143" s="240">
        <v>14</v>
      </c>
      <c r="I143" s="241"/>
      <c r="J143" s="242">
        <f>ROUND(I143*H143,2)</f>
        <v>0</v>
      </c>
      <c r="K143" s="243"/>
      <c r="L143" s="244"/>
      <c r="M143" s="245" t="s">
        <v>1</v>
      </c>
      <c r="N143" s="246" t="s">
        <v>38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131</v>
      </c>
      <c r="AT143" s="229" t="s">
        <v>127</v>
      </c>
      <c r="AU143" s="229" t="s">
        <v>80</v>
      </c>
      <c r="AY143" s="14" t="s">
        <v>118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80</v>
      </c>
      <c r="BK143" s="230">
        <f>ROUND(I143*H143,2)</f>
        <v>0</v>
      </c>
      <c r="BL143" s="14" t="s">
        <v>131</v>
      </c>
      <c r="BM143" s="229" t="s">
        <v>172</v>
      </c>
    </row>
    <row r="144" s="2" customFormat="1">
      <c r="A144" s="35"/>
      <c r="B144" s="36"/>
      <c r="C144" s="37"/>
      <c r="D144" s="231" t="s">
        <v>125</v>
      </c>
      <c r="E144" s="37"/>
      <c r="F144" s="232" t="s">
        <v>171</v>
      </c>
      <c r="G144" s="37"/>
      <c r="H144" s="37"/>
      <c r="I144" s="233"/>
      <c r="J144" s="37"/>
      <c r="K144" s="37"/>
      <c r="L144" s="41"/>
      <c r="M144" s="234"/>
      <c r="N144" s="235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125</v>
      </c>
      <c r="AU144" s="14" t="s">
        <v>80</v>
      </c>
    </row>
    <row r="145" s="2" customFormat="1" ht="24.15" customHeight="1">
      <c r="A145" s="35"/>
      <c r="B145" s="36"/>
      <c r="C145" s="236" t="s">
        <v>173</v>
      </c>
      <c r="D145" s="236" t="s">
        <v>127</v>
      </c>
      <c r="E145" s="237" t="s">
        <v>174</v>
      </c>
      <c r="F145" s="238" t="s">
        <v>175</v>
      </c>
      <c r="G145" s="239" t="s">
        <v>130</v>
      </c>
      <c r="H145" s="240">
        <v>4</v>
      </c>
      <c r="I145" s="241"/>
      <c r="J145" s="242">
        <f>ROUND(I145*H145,2)</f>
        <v>0</v>
      </c>
      <c r="K145" s="243"/>
      <c r="L145" s="244"/>
      <c r="M145" s="245" t="s">
        <v>1</v>
      </c>
      <c r="N145" s="246" t="s">
        <v>38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131</v>
      </c>
      <c r="AT145" s="229" t="s">
        <v>127</v>
      </c>
      <c r="AU145" s="229" t="s">
        <v>80</v>
      </c>
      <c r="AY145" s="14" t="s">
        <v>118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80</v>
      </c>
      <c r="BK145" s="230">
        <f>ROUND(I145*H145,2)</f>
        <v>0</v>
      </c>
      <c r="BL145" s="14" t="s">
        <v>131</v>
      </c>
      <c r="BM145" s="229" t="s">
        <v>176</v>
      </c>
    </row>
    <row r="146" s="2" customFormat="1">
      <c r="A146" s="35"/>
      <c r="B146" s="36"/>
      <c r="C146" s="37"/>
      <c r="D146" s="231" t="s">
        <v>125</v>
      </c>
      <c r="E146" s="37"/>
      <c r="F146" s="232" t="s">
        <v>175</v>
      </c>
      <c r="G146" s="37"/>
      <c r="H146" s="37"/>
      <c r="I146" s="233"/>
      <c r="J146" s="37"/>
      <c r="K146" s="37"/>
      <c r="L146" s="41"/>
      <c r="M146" s="234"/>
      <c r="N146" s="235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125</v>
      </c>
      <c r="AU146" s="14" t="s">
        <v>80</v>
      </c>
    </row>
    <row r="147" s="2" customFormat="1" ht="24.15" customHeight="1">
      <c r="A147" s="35"/>
      <c r="B147" s="36"/>
      <c r="C147" s="236" t="s">
        <v>177</v>
      </c>
      <c r="D147" s="236" t="s">
        <v>127</v>
      </c>
      <c r="E147" s="237" t="s">
        <v>178</v>
      </c>
      <c r="F147" s="238" t="s">
        <v>179</v>
      </c>
      <c r="G147" s="239" t="s">
        <v>130</v>
      </c>
      <c r="H147" s="240">
        <v>2</v>
      </c>
      <c r="I147" s="241"/>
      <c r="J147" s="242">
        <f>ROUND(I147*H147,2)</f>
        <v>0</v>
      </c>
      <c r="K147" s="243"/>
      <c r="L147" s="244"/>
      <c r="M147" s="245" t="s">
        <v>1</v>
      </c>
      <c r="N147" s="246" t="s">
        <v>38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131</v>
      </c>
      <c r="AT147" s="229" t="s">
        <v>127</v>
      </c>
      <c r="AU147" s="229" t="s">
        <v>80</v>
      </c>
      <c r="AY147" s="14" t="s">
        <v>118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80</v>
      </c>
      <c r="BK147" s="230">
        <f>ROUND(I147*H147,2)</f>
        <v>0</v>
      </c>
      <c r="BL147" s="14" t="s">
        <v>131</v>
      </c>
      <c r="BM147" s="229" t="s">
        <v>180</v>
      </c>
    </row>
    <row r="148" s="2" customFormat="1">
      <c r="A148" s="35"/>
      <c r="B148" s="36"/>
      <c r="C148" s="37"/>
      <c r="D148" s="231" t="s">
        <v>125</v>
      </c>
      <c r="E148" s="37"/>
      <c r="F148" s="232" t="s">
        <v>179</v>
      </c>
      <c r="G148" s="37"/>
      <c r="H148" s="37"/>
      <c r="I148" s="233"/>
      <c r="J148" s="37"/>
      <c r="K148" s="37"/>
      <c r="L148" s="41"/>
      <c r="M148" s="234"/>
      <c r="N148" s="235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125</v>
      </c>
      <c r="AU148" s="14" t="s">
        <v>80</v>
      </c>
    </row>
    <row r="149" s="2" customFormat="1" ht="37.8" customHeight="1">
      <c r="A149" s="35"/>
      <c r="B149" s="36"/>
      <c r="C149" s="217" t="s">
        <v>181</v>
      </c>
      <c r="D149" s="217" t="s">
        <v>119</v>
      </c>
      <c r="E149" s="218" t="s">
        <v>182</v>
      </c>
      <c r="F149" s="219" t="s">
        <v>183</v>
      </c>
      <c r="G149" s="220" t="s">
        <v>130</v>
      </c>
      <c r="H149" s="221">
        <v>116</v>
      </c>
      <c r="I149" s="222"/>
      <c r="J149" s="223">
        <f>ROUND(I149*H149,2)</f>
        <v>0</v>
      </c>
      <c r="K149" s="224"/>
      <c r="L149" s="41"/>
      <c r="M149" s="225" t="s">
        <v>1</v>
      </c>
      <c r="N149" s="226" t="s">
        <v>38</v>
      </c>
      <c r="O149" s="88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123</v>
      </c>
      <c r="AT149" s="229" t="s">
        <v>119</v>
      </c>
      <c r="AU149" s="229" t="s">
        <v>80</v>
      </c>
      <c r="AY149" s="14" t="s">
        <v>118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80</v>
      </c>
      <c r="BK149" s="230">
        <f>ROUND(I149*H149,2)</f>
        <v>0</v>
      </c>
      <c r="BL149" s="14" t="s">
        <v>123</v>
      </c>
      <c r="BM149" s="229" t="s">
        <v>184</v>
      </c>
    </row>
    <row r="150" s="2" customFormat="1">
      <c r="A150" s="35"/>
      <c r="B150" s="36"/>
      <c r="C150" s="37"/>
      <c r="D150" s="231" t="s">
        <v>125</v>
      </c>
      <c r="E150" s="37"/>
      <c r="F150" s="232" t="s">
        <v>185</v>
      </c>
      <c r="G150" s="37"/>
      <c r="H150" s="37"/>
      <c r="I150" s="233"/>
      <c r="J150" s="37"/>
      <c r="K150" s="37"/>
      <c r="L150" s="41"/>
      <c r="M150" s="234"/>
      <c r="N150" s="235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125</v>
      </c>
      <c r="AU150" s="14" t="s">
        <v>80</v>
      </c>
    </row>
    <row r="151" s="2" customFormat="1" ht="24.15" customHeight="1">
      <c r="A151" s="35"/>
      <c r="B151" s="36"/>
      <c r="C151" s="236" t="s">
        <v>8</v>
      </c>
      <c r="D151" s="236" t="s">
        <v>127</v>
      </c>
      <c r="E151" s="237" t="s">
        <v>186</v>
      </c>
      <c r="F151" s="238" t="s">
        <v>187</v>
      </c>
      <c r="G151" s="239" t="s">
        <v>130</v>
      </c>
      <c r="H151" s="240">
        <v>111</v>
      </c>
      <c r="I151" s="241"/>
      <c r="J151" s="242">
        <f>ROUND(I151*H151,2)</f>
        <v>0</v>
      </c>
      <c r="K151" s="243"/>
      <c r="L151" s="244"/>
      <c r="M151" s="245" t="s">
        <v>1</v>
      </c>
      <c r="N151" s="246" t="s">
        <v>38</v>
      </c>
      <c r="O151" s="88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131</v>
      </c>
      <c r="AT151" s="229" t="s">
        <v>127</v>
      </c>
      <c r="AU151" s="229" t="s">
        <v>80</v>
      </c>
      <c r="AY151" s="14" t="s">
        <v>118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80</v>
      </c>
      <c r="BK151" s="230">
        <f>ROUND(I151*H151,2)</f>
        <v>0</v>
      </c>
      <c r="BL151" s="14" t="s">
        <v>131</v>
      </c>
      <c r="BM151" s="229" t="s">
        <v>188</v>
      </c>
    </row>
    <row r="152" s="2" customFormat="1">
      <c r="A152" s="35"/>
      <c r="B152" s="36"/>
      <c r="C152" s="37"/>
      <c r="D152" s="231" t="s">
        <v>125</v>
      </c>
      <c r="E152" s="37"/>
      <c r="F152" s="232" t="s">
        <v>187</v>
      </c>
      <c r="G152" s="37"/>
      <c r="H152" s="37"/>
      <c r="I152" s="233"/>
      <c r="J152" s="37"/>
      <c r="K152" s="37"/>
      <c r="L152" s="41"/>
      <c r="M152" s="234"/>
      <c r="N152" s="235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125</v>
      </c>
      <c r="AU152" s="14" t="s">
        <v>80</v>
      </c>
    </row>
    <row r="153" s="2" customFormat="1" ht="37.8" customHeight="1">
      <c r="A153" s="35"/>
      <c r="B153" s="36"/>
      <c r="C153" s="236" t="s">
        <v>189</v>
      </c>
      <c r="D153" s="236" t="s">
        <v>127</v>
      </c>
      <c r="E153" s="237" t="s">
        <v>190</v>
      </c>
      <c r="F153" s="238" t="s">
        <v>191</v>
      </c>
      <c r="G153" s="239" t="s">
        <v>130</v>
      </c>
      <c r="H153" s="240">
        <v>5</v>
      </c>
      <c r="I153" s="241"/>
      <c r="J153" s="242">
        <f>ROUND(I153*H153,2)</f>
        <v>0</v>
      </c>
      <c r="K153" s="243"/>
      <c r="L153" s="244"/>
      <c r="M153" s="245" t="s">
        <v>1</v>
      </c>
      <c r="N153" s="246" t="s">
        <v>38</v>
      </c>
      <c r="O153" s="88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131</v>
      </c>
      <c r="AT153" s="229" t="s">
        <v>127</v>
      </c>
      <c r="AU153" s="229" t="s">
        <v>80</v>
      </c>
      <c r="AY153" s="14" t="s">
        <v>118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80</v>
      </c>
      <c r="BK153" s="230">
        <f>ROUND(I153*H153,2)</f>
        <v>0</v>
      </c>
      <c r="BL153" s="14" t="s">
        <v>131</v>
      </c>
      <c r="BM153" s="229" t="s">
        <v>192</v>
      </c>
    </row>
    <row r="154" s="2" customFormat="1">
      <c r="A154" s="35"/>
      <c r="B154" s="36"/>
      <c r="C154" s="37"/>
      <c r="D154" s="231" t="s">
        <v>125</v>
      </c>
      <c r="E154" s="37"/>
      <c r="F154" s="232" t="s">
        <v>191</v>
      </c>
      <c r="G154" s="37"/>
      <c r="H154" s="37"/>
      <c r="I154" s="233"/>
      <c r="J154" s="37"/>
      <c r="K154" s="37"/>
      <c r="L154" s="41"/>
      <c r="M154" s="234"/>
      <c r="N154" s="23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125</v>
      </c>
      <c r="AU154" s="14" t="s">
        <v>80</v>
      </c>
    </row>
    <row r="155" s="2" customFormat="1" ht="14.4" customHeight="1">
      <c r="A155" s="35"/>
      <c r="B155" s="36"/>
      <c r="C155" s="217" t="s">
        <v>193</v>
      </c>
      <c r="D155" s="217" t="s">
        <v>119</v>
      </c>
      <c r="E155" s="218" t="s">
        <v>194</v>
      </c>
      <c r="F155" s="219" t="s">
        <v>195</v>
      </c>
      <c r="G155" s="220" t="s">
        <v>196</v>
      </c>
      <c r="H155" s="221">
        <v>100</v>
      </c>
      <c r="I155" s="222"/>
      <c r="J155" s="223">
        <f>ROUND(I155*H155,2)</f>
        <v>0</v>
      </c>
      <c r="K155" s="224"/>
      <c r="L155" s="41"/>
      <c r="M155" s="225" t="s">
        <v>1</v>
      </c>
      <c r="N155" s="226" t="s">
        <v>38</v>
      </c>
      <c r="O155" s="88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123</v>
      </c>
      <c r="AT155" s="229" t="s">
        <v>119</v>
      </c>
      <c r="AU155" s="229" t="s">
        <v>80</v>
      </c>
      <c r="AY155" s="14" t="s">
        <v>118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80</v>
      </c>
      <c r="BK155" s="230">
        <f>ROUND(I155*H155,2)</f>
        <v>0</v>
      </c>
      <c r="BL155" s="14" t="s">
        <v>123</v>
      </c>
      <c r="BM155" s="229" t="s">
        <v>197</v>
      </c>
    </row>
    <row r="156" s="2" customFormat="1">
      <c r="A156" s="35"/>
      <c r="B156" s="36"/>
      <c r="C156" s="37"/>
      <c r="D156" s="231" t="s">
        <v>125</v>
      </c>
      <c r="E156" s="37"/>
      <c r="F156" s="232" t="s">
        <v>198</v>
      </c>
      <c r="G156" s="37"/>
      <c r="H156" s="37"/>
      <c r="I156" s="233"/>
      <c r="J156" s="37"/>
      <c r="K156" s="37"/>
      <c r="L156" s="41"/>
      <c r="M156" s="234"/>
      <c r="N156" s="235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125</v>
      </c>
      <c r="AU156" s="14" t="s">
        <v>80</v>
      </c>
    </row>
    <row r="157" s="2" customFormat="1" ht="24.15" customHeight="1">
      <c r="A157" s="35"/>
      <c r="B157" s="36"/>
      <c r="C157" s="217" t="s">
        <v>199</v>
      </c>
      <c r="D157" s="217" t="s">
        <v>119</v>
      </c>
      <c r="E157" s="218" t="s">
        <v>200</v>
      </c>
      <c r="F157" s="219" t="s">
        <v>201</v>
      </c>
      <c r="G157" s="220" t="s">
        <v>130</v>
      </c>
      <c r="H157" s="221">
        <v>4</v>
      </c>
      <c r="I157" s="222"/>
      <c r="J157" s="223">
        <f>ROUND(I157*H157,2)</f>
        <v>0</v>
      </c>
      <c r="K157" s="224"/>
      <c r="L157" s="41"/>
      <c r="M157" s="225" t="s">
        <v>1</v>
      </c>
      <c r="N157" s="226" t="s">
        <v>38</v>
      </c>
      <c r="O157" s="88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123</v>
      </c>
      <c r="AT157" s="229" t="s">
        <v>119</v>
      </c>
      <c r="AU157" s="229" t="s">
        <v>80</v>
      </c>
      <c r="AY157" s="14" t="s">
        <v>118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80</v>
      </c>
      <c r="BK157" s="230">
        <f>ROUND(I157*H157,2)</f>
        <v>0</v>
      </c>
      <c r="BL157" s="14" t="s">
        <v>123</v>
      </c>
      <c r="BM157" s="229" t="s">
        <v>202</v>
      </c>
    </row>
    <row r="158" s="2" customFormat="1">
      <c r="A158" s="35"/>
      <c r="B158" s="36"/>
      <c r="C158" s="37"/>
      <c r="D158" s="231" t="s">
        <v>125</v>
      </c>
      <c r="E158" s="37"/>
      <c r="F158" s="232" t="s">
        <v>203</v>
      </c>
      <c r="G158" s="37"/>
      <c r="H158" s="37"/>
      <c r="I158" s="233"/>
      <c r="J158" s="37"/>
      <c r="K158" s="37"/>
      <c r="L158" s="41"/>
      <c r="M158" s="234"/>
      <c r="N158" s="235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125</v>
      </c>
      <c r="AU158" s="14" t="s">
        <v>80</v>
      </c>
    </row>
    <row r="159" s="2" customFormat="1" ht="24.15" customHeight="1">
      <c r="A159" s="35"/>
      <c r="B159" s="36"/>
      <c r="C159" s="236" t="s">
        <v>204</v>
      </c>
      <c r="D159" s="236" t="s">
        <v>127</v>
      </c>
      <c r="E159" s="237" t="s">
        <v>205</v>
      </c>
      <c r="F159" s="238" t="s">
        <v>206</v>
      </c>
      <c r="G159" s="239" t="s">
        <v>130</v>
      </c>
      <c r="H159" s="240">
        <v>4</v>
      </c>
      <c r="I159" s="241"/>
      <c r="J159" s="242">
        <f>ROUND(I159*H159,2)</f>
        <v>0</v>
      </c>
      <c r="K159" s="243"/>
      <c r="L159" s="244"/>
      <c r="M159" s="245" t="s">
        <v>1</v>
      </c>
      <c r="N159" s="246" t="s">
        <v>38</v>
      </c>
      <c r="O159" s="88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123</v>
      </c>
      <c r="AT159" s="229" t="s">
        <v>127</v>
      </c>
      <c r="AU159" s="229" t="s">
        <v>80</v>
      </c>
      <c r="AY159" s="14" t="s">
        <v>118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80</v>
      </c>
      <c r="BK159" s="230">
        <f>ROUND(I159*H159,2)</f>
        <v>0</v>
      </c>
      <c r="BL159" s="14" t="s">
        <v>123</v>
      </c>
      <c r="BM159" s="229" t="s">
        <v>207</v>
      </c>
    </row>
    <row r="160" s="2" customFormat="1">
      <c r="A160" s="35"/>
      <c r="B160" s="36"/>
      <c r="C160" s="37"/>
      <c r="D160" s="231" t="s">
        <v>125</v>
      </c>
      <c r="E160" s="37"/>
      <c r="F160" s="232" t="s">
        <v>206</v>
      </c>
      <c r="G160" s="37"/>
      <c r="H160" s="37"/>
      <c r="I160" s="233"/>
      <c r="J160" s="37"/>
      <c r="K160" s="37"/>
      <c r="L160" s="41"/>
      <c r="M160" s="234"/>
      <c r="N160" s="235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125</v>
      </c>
      <c r="AU160" s="14" t="s">
        <v>80</v>
      </c>
    </row>
    <row r="161" s="2" customFormat="1" ht="37.8" customHeight="1">
      <c r="A161" s="35"/>
      <c r="B161" s="36"/>
      <c r="C161" s="236" t="s">
        <v>208</v>
      </c>
      <c r="D161" s="236" t="s">
        <v>127</v>
      </c>
      <c r="E161" s="237" t="s">
        <v>209</v>
      </c>
      <c r="F161" s="238" t="s">
        <v>210</v>
      </c>
      <c r="G161" s="239" t="s">
        <v>130</v>
      </c>
      <c r="H161" s="240">
        <v>2</v>
      </c>
      <c r="I161" s="241"/>
      <c r="J161" s="242">
        <f>ROUND(I161*H161,2)</f>
        <v>0</v>
      </c>
      <c r="K161" s="243"/>
      <c r="L161" s="244"/>
      <c r="M161" s="245" t="s">
        <v>1</v>
      </c>
      <c r="N161" s="246" t="s">
        <v>38</v>
      </c>
      <c r="O161" s="88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131</v>
      </c>
      <c r="AT161" s="229" t="s">
        <v>127</v>
      </c>
      <c r="AU161" s="229" t="s">
        <v>80</v>
      </c>
      <c r="AY161" s="14" t="s">
        <v>118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80</v>
      </c>
      <c r="BK161" s="230">
        <f>ROUND(I161*H161,2)</f>
        <v>0</v>
      </c>
      <c r="BL161" s="14" t="s">
        <v>131</v>
      </c>
      <c r="BM161" s="229" t="s">
        <v>211</v>
      </c>
    </row>
    <row r="162" s="2" customFormat="1">
      <c r="A162" s="35"/>
      <c r="B162" s="36"/>
      <c r="C162" s="37"/>
      <c r="D162" s="231" t="s">
        <v>125</v>
      </c>
      <c r="E162" s="37"/>
      <c r="F162" s="232" t="s">
        <v>210</v>
      </c>
      <c r="G162" s="37"/>
      <c r="H162" s="37"/>
      <c r="I162" s="233"/>
      <c r="J162" s="37"/>
      <c r="K162" s="37"/>
      <c r="L162" s="41"/>
      <c r="M162" s="234"/>
      <c r="N162" s="235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125</v>
      </c>
      <c r="AU162" s="14" t="s">
        <v>80</v>
      </c>
    </row>
    <row r="163" s="2" customFormat="1" ht="24.15" customHeight="1">
      <c r="A163" s="35"/>
      <c r="B163" s="36"/>
      <c r="C163" s="217" t="s">
        <v>7</v>
      </c>
      <c r="D163" s="217" t="s">
        <v>119</v>
      </c>
      <c r="E163" s="218" t="s">
        <v>212</v>
      </c>
      <c r="F163" s="219" t="s">
        <v>213</v>
      </c>
      <c r="G163" s="220" t="s">
        <v>130</v>
      </c>
      <c r="H163" s="221">
        <v>13</v>
      </c>
      <c r="I163" s="222"/>
      <c r="J163" s="223">
        <f>ROUND(I163*H163,2)</f>
        <v>0</v>
      </c>
      <c r="K163" s="224"/>
      <c r="L163" s="41"/>
      <c r="M163" s="225" t="s">
        <v>1</v>
      </c>
      <c r="N163" s="226" t="s">
        <v>38</v>
      </c>
      <c r="O163" s="88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9" t="s">
        <v>123</v>
      </c>
      <c r="AT163" s="229" t="s">
        <v>119</v>
      </c>
      <c r="AU163" s="229" t="s">
        <v>80</v>
      </c>
      <c r="AY163" s="14" t="s">
        <v>118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4" t="s">
        <v>80</v>
      </c>
      <c r="BK163" s="230">
        <f>ROUND(I163*H163,2)</f>
        <v>0</v>
      </c>
      <c r="BL163" s="14" t="s">
        <v>123</v>
      </c>
      <c r="BM163" s="229" t="s">
        <v>214</v>
      </c>
    </row>
    <row r="164" s="2" customFormat="1">
      <c r="A164" s="35"/>
      <c r="B164" s="36"/>
      <c r="C164" s="37"/>
      <c r="D164" s="231" t="s">
        <v>125</v>
      </c>
      <c r="E164" s="37"/>
      <c r="F164" s="232" t="s">
        <v>215</v>
      </c>
      <c r="G164" s="37"/>
      <c r="H164" s="37"/>
      <c r="I164" s="233"/>
      <c r="J164" s="37"/>
      <c r="K164" s="37"/>
      <c r="L164" s="41"/>
      <c r="M164" s="234"/>
      <c r="N164" s="235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125</v>
      </c>
      <c r="AU164" s="14" t="s">
        <v>80</v>
      </c>
    </row>
    <row r="165" s="2" customFormat="1" ht="24.15" customHeight="1">
      <c r="A165" s="35"/>
      <c r="B165" s="36"/>
      <c r="C165" s="217" t="s">
        <v>216</v>
      </c>
      <c r="D165" s="217" t="s">
        <v>119</v>
      </c>
      <c r="E165" s="218" t="s">
        <v>217</v>
      </c>
      <c r="F165" s="219" t="s">
        <v>218</v>
      </c>
      <c r="G165" s="220" t="s">
        <v>130</v>
      </c>
      <c r="H165" s="221">
        <v>16</v>
      </c>
      <c r="I165" s="222"/>
      <c r="J165" s="223">
        <f>ROUND(I165*H165,2)</f>
        <v>0</v>
      </c>
      <c r="K165" s="224"/>
      <c r="L165" s="41"/>
      <c r="M165" s="225" t="s">
        <v>1</v>
      </c>
      <c r="N165" s="226" t="s">
        <v>38</v>
      </c>
      <c r="O165" s="88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9" t="s">
        <v>123</v>
      </c>
      <c r="AT165" s="229" t="s">
        <v>119</v>
      </c>
      <c r="AU165" s="229" t="s">
        <v>80</v>
      </c>
      <c r="AY165" s="14" t="s">
        <v>118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4" t="s">
        <v>80</v>
      </c>
      <c r="BK165" s="230">
        <f>ROUND(I165*H165,2)</f>
        <v>0</v>
      </c>
      <c r="BL165" s="14" t="s">
        <v>123</v>
      </c>
      <c r="BM165" s="229" t="s">
        <v>219</v>
      </c>
    </row>
    <row r="166" s="2" customFormat="1">
      <c r="A166" s="35"/>
      <c r="B166" s="36"/>
      <c r="C166" s="37"/>
      <c r="D166" s="231" t="s">
        <v>125</v>
      </c>
      <c r="E166" s="37"/>
      <c r="F166" s="232" t="s">
        <v>220</v>
      </c>
      <c r="G166" s="37"/>
      <c r="H166" s="37"/>
      <c r="I166" s="233"/>
      <c r="J166" s="37"/>
      <c r="K166" s="37"/>
      <c r="L166" s="41"/>
      <c r="M166" s="234"/>
      <c r="N166" s="235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125</v>
      </c>
      <c r="AU166" s="14" t="s">
        <v>80</v>
      </c>
    </row>
    <row r="167" s="2" customFormat="1" ht="24.15" customHeight="1">
      <c r="A167" s="35"/>
      <c r="B167" s="36"/>
      <c r="C167" s="217" t="s">
        <v>221</v>
      </c>
      <c r="D167" s="217" t="s">
        <v>119</v>
      </c>
      <c r="E167" s="218" t="s">
        <v>222</v>
      </c>
      <c r="F167" s="219" t="s">
        <v>223</v>
      </c>
      <c r="G167" s="220" t="s">
        <v>130</v>
      </c>
      <c r="H167" s="221">
        <v>57</v>
      </c>
      <c r="I167" s="222"/>
      <c r="J167" s="223">
        <f>ROUND(I167*H167,2)</f>
        <v>0</v>
      </c>
      <c r="K167" s="224"/>
      <c r="L167" s="41"/>
      <c r="M167" s="225" t="s">
        <v>1</v>
      </c>
      <c r="N167" s="226" t="s">
        <v>38</v>
      </c>
      <c r="O167" s="88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9" t="s">
        <v>123</v>
      </c>
      <c r="AT167" s="229" t="s">
        <v>119</v>
      </c>
      <c r="AU167" s="229" t="s">
        <v>80</v>
      </c>
      <c r="AY167" s="14" t="s">
        <v>118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4" t="s">
        <v>80</v>
      </c>
      <c r="BK167" s="230">
        <f>ROUND(I167*H167,2)</f>
        <v>0</v>
      </c>
      <c r="BL167" s="14" t="s">
        <v>123</v>
      </c>
      <c r="BM167" s="229" t="s">
        <v>224</v>
      </c>
    </row>
    <row r="168" s="2" customFormat="1">
      <c r="A168" s="35"/>
      <c r="B168" s="36"/>
      <c r="C168" s="37"/>
      <c r="D168" s="231" t="s">
        <v>125</v>
      </c>
      <c r="E168" s="37"/>
      <c r="F168" s="232" t="s">
        <v>225</v>
      </c>
      <c r="G168" s="37"/>
      <c r="H168" s="37"/>
      <c r="I168" s="233"/>
      <c r="J168" s="37"/>
      <c r="K168" s="37"/>
      <c r="L168" s="41"/>
      <c r="M168" s="234"/>
      <c r="N168" s="235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125</v>
      </c>
      <c r="AU168" s="14" t="s">
        <v>80</v>
      </c>
    </row>
    <row r="169" s="2" customFormat="1" ht="24.15" customHeight="1">
      <c r="A169" s="35"/>
      <c r="B169" s="36"/>
      <c r="C169" s="217" t="s">
        <v>226</v>
      </c>
      <c r="D169" s="217" t="s">
        <v>119</v>
      </c>
      <c r="E169" s="218" t="s">
        <v>227</v>
      </c>
      <c r="F169" s="219" t="s">
        <v>228</v>
      </c>
      <c r="G169" s="220" t="s">
        <v>130</v>
      </c>
      <c r="H169" s="221">
        <v>20</v>
      </c>
      <c r="I169" s="222"/>
      <c r="J169" s="223">
        <f>ROUND(I169*H169,2)</f>
        <v>0</v>
      </c>
      <c r="K169" s="224"/>
      <c r="L169" s="41"/>
      <c r="M169" s="225" t="s">
        <v>1</v>
      </c>
      <c r="N169" s="226" t="s">
        <v>38</v>
      </c>
      <c r="O169" s="88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9" t="s">
        <v>123</v>
      </c>
      <c r="AT169" s="229" t="s">
        <v>119</v>
      </c>
      <c r="AU169" s="229" t="s">
        <v>80</v>
      </c>
      <c r="AY169" s="14" t="s">
        <v>118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4" t="s">
        <v>80</v>
      </c>
      <c r="BK169" s="230">
        <f>ROUND(I169*H169,2)</f>
        <v>0</v>
      </c>
      <c r="BL169" s="14" t="s">
        <v>123</v>
      </c>
      <c r="BM169" s="229" t="s">
        <v>229</v>
      </c>
    </row>
    <row r="170" s="2" customFormat="1">
      <c r="A170" s="35"/>
      <c r="B170" s="36"/>
      <c r="C170" s="37"/>
      <c r="D170" s="231" t="s">
        <v>125</v>
      </c>
      <c r="E170" s="37"/>
      <c r="F170" s="232" t="s">
        <v>230</v>
      </c>
      <c r="G170" s="37"/>
      <c r="H170" s="37"/>
      <c r="I170" s="233"/>
      <c r="J170" s="37"/>
      <c r="K170" s="37"/>
      <c r="L170" s="41"/>
      <c r="M170" s="234"/>
      <c r="N170" s="235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125</v>
      </c>
      <c r="AU170" s="14" t="s">
        <v>80</v>
      </c>
    </row>
    <row r="171" s="2" customFormat="1" ht="24.15" customHeight="1">
      <c r="A171" s="35"/>
      <c r="B171" s="36"/>
      <c r="C171" s="236" t="s">
        <v>231</v>
      </c>
      <c r="D171" s="236" t="s">
        <v>127</v>
      </c>
      <c r="E171" s="237" t="s">
        <v>232</v>
      </c>
      <c r="F171" s="238" t="s">
        <v>233</v>
      </c>
      <c r="G171" s="239" t="s">
        <v>130</v>
      </c>
      <c r="H171" s="240">
        <v>7</v>
      </c>
      <c r="I171" s="241"/>
      <c r="J171" s="242">
        <f>ROUND(I171*H171,2)</f>
        <v>0</v>
      </c>
      <c r="K171" s="243"/>
      <c r="L171" s="244"/>
      <c r="M171" s="245" t="s">
        <v>1</v>
      </c>
      <c r="N171" s="246" t="s">
        <v>38</v>
      </c>
      <c r="O171" s="88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9" t="s">
        <v>131</v>
      </c>
      <c r="AT171" s="229" t="s">
        <v>127</v>
      </c>
      <c r="AU171" s="229" t="s">
        <v>80</v>
      </c>
      <c r="AY171" s="14" t="s">
        <v>118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4" t="s">
        <v>80</v>
      </c>
      <c r="BK171" s="230">
        <f>ROUND(I171*H171,2)</f>
        <v>0</v>
      </c>
      <c r="BL171" s="14" t="s">
        <v>131</v>
      </c>
      <c r="BM171" s="229" t="s">
        <v>234</v>
      </c>
    </row>
    <row r="172" s="2" customFormat="1">
      <c r="A172" s="35"/>
      <c r="B172" s="36"/>
      <c r="C172" s="37"/>
      <c r="D172" s="231" t="s">
        <v>125</v>
      </c>
      <c r="E172" s="37"/>
      <c r="F172" s="232" t="s">
        <v>235</v>
      </c>
      <c r="G172" s="37"/>
      <c r="H172" s="37"/>
      <c r="I172" s="233"/>
      <c r="J172" s="37"/>
      <c r="K172" s="37"/>
      <c r="L172" s="41"/>
      <c r="M172" s="234"/>
      <c r="N172" s="235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125</v>
      </c>
      <c r="AU172" s="14" t="s">
        <v>80</v>
      </c>
    </row>
    <row r="173" s="2" customFormat="1" ht="24.15" customHeight="1">
      <c r="A173" s="35"/>
      <c r="B173" s="36"/>
      <c r="C173" s="236" t="s">
        <v>236</v>
      </c>
      <c r="D173" s="236" t="s">
        <v>127</v>
      </c>
      <c r="E173" s="237" t="s">
        <v>237</v>
      </c>
      <c r="F173" s="238" t="s">
        <v>238</v>
      </c>
      <c r="G173" s="239" t="s">
        <v>130</v>
      </c>
      <c r="H173" s="240">
        <v>1</v>
      </c>
      <c r="I173" s="241"/>
      <c r="J173" s="242">
        <f>ROUND(I173*H173,2)</f>
        <v>0</v>
      </c>
      <c r="K173" s="243"/>
      <c r="L173" s="244"/>
      <c r="M173" s="245" t="s">
        <v>1</v>
      </c>
      <c r="N173" s="246" t="s">
        <v>38</v>
      </c>
      <c r="O173" s="88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9" t="s">
        <v>131</v>
      </c>
      <c r="AT173" s="229" t="s">
        <v>127</v>
      </c>
      <c r="AU173" s="229" t="s">
        <v>80</v>
      </c>
      <c r="AY173" s="14" t="s">
        <v>118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4" t="s">
        <v>80</v>
      </c>
      <c r="BK173" s="230">
        <f>ROUND(I173*H173,2)</f>
        <v>0</v>
      </c>
      <c r="BL173" s="14" t="s">
        <v>131</v>
      </c>
      <c r="BM173" s="229" t="s">
        <v>239</v>
      </c>
    </row>
    <row r="174" s="2" customFormat="1">
      <c r="A174" s="35"/>
      <c r="B174" s="36"/>
      <c r="C174" s="37"/>
      <c r="D174" s="231" t="s">
        <v>125</v>
      </c>
      <c r="E174" s="37"/>
      <c r="F174" s="232" t="s">
        <v>240</v>
      </c>
      <c r="G174" s="37"/>
      <c r="H174" s="37"/>
      <c r="I174" s="233"/>
      <c r="J174" s="37"/>
      <c r="K174" s="37"/>
      <c r="L174" s="41"/>
      <c r="M174" s="234"/>
      <c r="N174" s="235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125</v>
      </c>
      <c r="AU174" s="14" t="s">
        <v>80</v>
      </c>
    </row>
    <row r="175" s="2" customFormat="1" ht="24.15" customHeight="1">
      <c r="A175" s="35"/>
      <c r="B175" s="36"/>
      <c r="C175" s="236" t="s">
        <v>241</v>
      </c>
      <c r="D175" s="236" t="s">
        <v>127</v>
      </c>
      <c r="E175" s="237" t="s">
        <v>242</v>
      </c>
      <c r="F175" s="238" t="s">
        <v>243</v>
      </c>
      <c r="G175" s="239" t="s">
        <v>130</v>
      </c>
      <c r="H175" s="240">
        <v>8</v>
      </c>
      <c r="I175" s="241"/>
      <c r="J175" s="242">
        <f>ROUND(I175*H175,2)</f>
        <v>0</v>
      </c>
      <c r="K175" s="243"/>
      <c r="L175" s="244"/>
      <c r="M175" s="245" t="s">
        <v>1</v>
      </c>
      <c r="N175" s="246" t="s">
        <v>38</v>
      </c>
      <c r="O175" s="88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9" t="s">
        <v>131</v>
      </c>
      <c r="AT175" s="229" t="s">
        <v>127</v>
      </c>
      <c r="AU175" s="229" t="s">
        <v>80</v>
      </c>
      <c r="AY175" s="14" t="s">
        <v>118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4" t="s">
        <v>80</v>
      </c>
      <c r="BK175" s="230">
        <f>ROUND(I175*H175,2)</f>
        <v>0</v>
      </c>
      <c r="BL175" s="14" t="s">
        <v>131</v>
      </c>
      <c r="BM175" s="229" t="s">
        <v>244</v>
      </c>
    </row>
    <row r="176" s="2" customFormat="1">
      <c r="A176" s="35"/>
      <c r="B176" s="36"/>
      <c r="C176" s="37"/>
      <c r="D176" s="231" t="s">
        <v>125</v>
      </c>
      <c r="E176" s="37"/>
      <c r="F176" s="232" t="s">
        <v>245</v>
      </c>
      <c r="G176" s="37"/>
      <c r="H176" s="37"/>
      <c r="I176" s="233"/>
      <c r="J176" s="37"/>
      <c r="K176" s="37"/>
      <c r="L176" s="41"/>
      <c r="M176" s="234"/>
      <c r="N176" s="235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125</v>
      </c>
      <c r="AU176" s="14" t="s">
        <v>80</v>
      </c>
    </row>
    <row r="177" s="2" customFormat="1" ht="24.15" customHeight="1">
      <c r="A177" s="35"/>
      <c r="B177" s="36"/>
      <c r="C177" s="236" t="s">
        <v>246</v>
      </c>
      <c r="D177" s="236" t="s">
        <v>127</v>
      </c>
      <c r="E177" s="237" t="s">
        <v>247</v>
      </c>
      <c r="F177" s="238" t="s">
        <v>248</v>
      </c>
      <c r="G177" s="239" t="s">
        <v>130</v>
      </c>
      <c r="H177" s="240">
        <v>57</v>
      </c>
      <c r="I177" s="241"/>
      <c r="J177" s="242">
        <f>ROUND(I177*H177,2)</f>
        <v>0</v>
      </c>
      <c r="K177" s="243"/>
      <c r="L177" s="244"/>
      <c r="M177" s="245" t="s">
        <v>1</v>
      </c>
      <c r="N177" s="246" t="s">
        <v>38</v>
      </c>
      <c r="O177" s="88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9" t="s">
        <v>131</v>
      </c>
      <c r="AT177" s="229" t="s">
        <v>127</v>
      </c>
      <c r="AU177" s="229" t="s">
        <v>80</v>
      </c>
      <c r="AY177" s="14" t="s">
        <v>118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80</v>
      </c>
      <c r="BK177" s="230">
        <f>ROUND(I177*H177,2)</f>
        <v>0</v>
      </c>
      <c r="BL177" s="14" t="s">
        <v>131</v>
      </c>
      <c r="BM177" s="229" t="s">
        <v>249</v>
      </c>
    </row>
    <row r="178" s="2" customFormat="1">
      <c r="A178" s="35"/>
      <c r="B178" s="36"/>
      <c r="C178" s="37"/>
      <c r="D178" s="231" t="s">
        <v>125</v>
      </c>
      <c r="E178" s="37"/>
      <c r="F178" s="232" t="s">
        <v>250</v>
      </c>
      <c r="G178" s="37"/>
      <c r="H178" s="37"/>
      <c r="I178" s="233"/>
      <c r="J178" s="37"/>
      <c r="K178" s="37"/>
      <c r="L178" s="41"/>
      <c r="M178" s="234"/>
      <c r="N178" s="235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125</v>
      </c>
      <c r="AU178" s="14" t="s">
        <v>80</v>
      </c>
    </row>
    <row r="179" s="2" customFormat="1" ht="24.15" customHeight="1">
      <c r="A179" s="35"/>
      <c r="B179" s="36"/>
      <c r="C179" s="236" t="s">
        <v>251</v>
      </c>
      <c r="D179" s="236" t="s">
        <v>127</v>
      </c>
      <c r="E179" s="237" t="s">
        <v>252</v>
      </c>
      <c r="F179" s="238" t="s">
        <v>253</v>
      </c>
      <c r="G179" s="239" t="s">
        <v>130</v>
      </c>
      <c r="H179" s="240">
        <v>20</v>
      </c>
      <c r="I179" s="241"/>
      <c r="J179" s="242">
        <f>ROUND(I179*H179,2)</f>
        <v>0</v>
      </c>
      <c r="K179" s="243"/>
      <c r="L179" s="244"/>
      <c r="M179" s="245" t="s">
        <v>1</v>
      </c>
      <c r="N179" s="246" t="s">
        <v>38</v>
      </c>
      <c r="O179" s="88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9" t="s">
        <v>131</v>
      </c>
      <c r="AT179" s="229" t="s">
        <v>127</v>
      </c>
      <c r="AU179" s="229" t="s">
        <v>80</v>
      </c>
      <c r="AY179" s="14" t="s">
        <v>118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4" t="s">
        <v>80</v>
      </c>
      <c r="BK179" s="230">
        <f>ROUND(I179*H179,2)</f>
        <v>0</v>
      </c>
      <c r="BL179" s="14" t="s">
        <v>131</v>
      </c>
      <c r="BM179" s="229" t="s">
        <v>254</v>
      </c>
    </row>
    <row r="180" s="2" customFormat="1">
      <c r="A180" s="35"/>
      <c r="B180" s="36"/>
      <c r="C180" s="37"/>
      <c r="D180" s="231" t="s">
        <v>125</v>
      </c>
      <c r="E180" s="37"/>
      <c r="F180" s="232" t="s">
        <v>255</v>
      </c>
      <c r="G180" s="37"/>
      <c r="H180" s="37"/>
      <c r="I180" s="233"/>
      <c r="J180" s="37"/>
      <c r="K180" s="37"/>
      <c r="L180" s="41"/>
      <c r="M180" s="234"/>
      <c r="N180" s="235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125</v>
      </c>
      <c r="AU180" s="14" t="s">
        <v>80</v>
      </c>
    </row>
    <row r="181" s="2" customFormat="1" ht="24.15" customHeight="1">
      <c r="A181" s="35"/>
      <c r="B181" s="36"/>
      <c r="C181" s="236" t="s">
        <v>256</v>
      </c>
      <c r="D181" s="236" t="s">
        <v>127</v>
      </c>
      <c r="E181" s="237" t="s">
        <v>257</v>
      </c>
      <c r="F181" s="238" t="s">
        <v>258</v>
      </c>
      <c r="G181" s="239" t="s">
        <v>130</v>
      </c>
      <c r="H181" s="240">
        <v>8</v>
      </c>
      <c r="I181" s="241"/>
      <c r="J181" s="242">
        <f>ROUND(I181*H181,2)</f>
        <v>0</v>
      </c>
      <c r="K181" s="243"/>
      <c r="L181" s="244"/>
      <c r="M181" s="245" t="s">
        <v>1</v>
      </c>
      <c r="N181" s="246" t="s">
        <v>38</v>
      </c>
      <c r="O181" s="88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9" t="s">
        <v>131</v>
      </c>
      <c r="AT181" s="229" t="s">
        <v>127</v>
      </c>
      <c r="AU181" s="229" t="s">
        <v>80</v>
      </c>
      <c r="AY181" s="14" t="s">
        <v>118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4" t="s">
        <v>80</v>
      </c>
      <c r="BK181" s="230">
        <f>ROUND(I181*H181,2)</f>
        <v>0</v>
      </c>
      <c r="BL181" s="14" t="s">
        <v>131</v>
      </c>
      <c r="BM181" s="229" t="s">
        <v>259</v>
      </c>
    </row>
    <row r="182" s="2" customFormat="1">
      <c r="A182" s="35"/>
      <c r="B182" s="36"/>
      <c r="C182" s="37"/>
      <c r="D182" s="231" t="s">
        <v>125</v>
      </c>
      <c r="E182" s="37"/>
      <c r="F182" s="232" t="s">
        <v>260</v>
      </c>
      <c r="G182" s="37"/>
      <c r="H182" s="37"/>
      <c r="I182" s="233"/>
      <c r="J182" s="37"/>
      <c r="K182" s="37"/>
      <c r="L182" s="41"/>
      <c r="M182" s="234"/>
      <c r="N182" s="235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125</v>
      </c>
      <c r="AU182" s="14" t="s">
        <v>80</v>
      </c>
    </row>
    <row r="183" s="2" customFormat="1" ht="24.15" customHeight="1">
      <c r="A183" s="35"/>
      <c r="B183" s="36"/>
      <c r="C183" s="236" t="s">
        <v>261</v>
      </c>
      <c r="D183" s="236" t="s">
        <v>127</v>
      </c>
      <c r="E183" s="237" t="s">
        <v>262</v>
      </c>
      <c r="F183" s="238" t="s">
        <v>263</v>
      </c>
      <c r="G183" s="239" t="s">
        <v>130</v>
      </c>
      <c r="H183" s="240">
        <v>5</v>
      </c>
      <c r="I183" s="241"/>
      <c r="J183" s="242">
        <f>ROUND(I183*H183,2)</f>
        <v>0</v>
      </c>
      <c r="K183" s="243"/>
      <c r="L183" s="244"/>
      <c r="M183" s="245" t="s">
        <v>1</v>
      </c>
      <c r="N183" s="246" t="s">
        <v>38</v>
      </c>
      <c r="O183" s="88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9" t="s">
        <v>131</v>
      </c>
      <c r="AT183" s="229" t="s">
        <v>127</v>
      </c>
      <c r="AU183" s="229" t="s">
        <v>80</v>
      </c>
      <c r="AY183" s="14" t="s">
        <v>118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4" t="s">
        <v>80</v>
      </c>
      <c r="BK183" s="230">
        <f>ROUND(I183*H183,2)</f>
        <v>0</v>
      </c>
      <c r="BL183" s="14" t="s">
        <v>131</v>
      </c>
      <c r="BM183" s="229" t="s">
        <v>264</v>
      </c>
    </row>
    <row r="184" s="2" customFormat="1">
      <c r="A184" s="35"/>
      <c r="B184" s="36"/>
      <c r="C184" s="37"/>
      <c r="D184" s="231" t="s">
        <v>125</v>
      </c>
      <c r="E184" s="37"/>
      <c r="F184" s="232" t="s">
        <v>265</v>
      </c>
      <c r="G184" s="37"/>
      <c r="H184" s="37"/>
      <c r="I184" s="233"/>
      <c r="J184" s="37"/>
      <c r="K184" s="37"/>
      <c r="L184" s="41"/>
      <c r="M184" s="234"/>
      <c r="N184" s="235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125</v>
      </c>
      <c r="AU184" s="14" t="s">
        <v>80</v>
      </c>
    </row>
    <row r="185" s="2" customFormat="1" ht="24.15" customHeight="1">
      <c r="A185" s="35"/>
      <c r="B185" s="36"/>
      <c r="C185" s="217" t="s">
        <v>266</v>
      </c>
      <c r="D185" s="217" t="s">
        <v>119</v>
      </c>
      <c r="E185" s="218" t="s">
        <v>267</v>
      </c>
      <c r="F185" s="219" t="s">
        <v>268</v>
      </c>
      <c r="G185" s="220" t="s">
        <v>122</v>
      </c>
      <c r="H185" s="221">
        <v>20</v>
      </c>
      <c r="I185" s="222"/>
      <c r="J185" s="223">
        <f>ROUND(I185*H185,2)</f>
        <v>0</v>
      </c>
      <c r="K185" s="224"/>
      <c r="L185" s="41"/>
      <c r="M185" s="225" t="s">
        <v>1</v>
      </c>
      <c r="N185" s="226" t="s">
        <v>38</v>
      </c>
      <c r="O185" s="88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9" t="s">
        <v>123</v>
      </c>
      <c r="AT185" s="229" t="s">
        <v>119</v>
      </c>
      <c r="AU185" s="229" t="s">
        <v>80</v>
      </c>
      <c r="AY185" s="14" t="s">
        <v>118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4" t="s">
        <v>80</v>
      </c>
      <c r="BK185" s="230">
        <f>ROUND(I185*H185,2)</f>
        <v>0</v>
      </c>
      <c r="BL185" s="14" t="s">
        <v>123</v>
      </c>
      <c r="BM185" s="229" t="s">
        <v>269</v>
      </c>
    </row>
    <row r="186" s="2" customFormat="1">
      <c r="A186" s="35"/>
      <c r="B186" s="36"/>
      <c r="C186" s="37"/>
      <c r="D186" s="231" t="s">
        <v>125</v>
      </c>
      <c r="E186" s="37"/>
      <c r="F186" s="232" t="s">
        <v>268</v>
      </c>
      <c r="G186" s="37"/>
      <c r="H186" s="37"/>
      <c r="I186" s="233"/>
      <c r="J186" s="37"/>
      <c r="K186" s="37"/>
      <c r="L186" s="41"/>
      <c r="M186" s="234"/>
      <c r="N186" s="235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125</v>
      </c>
      <c r="AU186" s="14" t="s">
        <v>80</v>
      </c>
    </row>
    <row r="187" s="2" customFormat="1" ht="14.4" customHeight="1">
      <c r="A187" s="35"/>
      <c r="B187" s="36"/>
      <c r="C187" s="236" t="s">
        <v>270</v>
      </c>
      <c r="D187" s="236" t="s">
        <v>127</v>
      </c>
      <c r="E187" s="237" t="s">
        <v>271</v>
      </c>
      <c r="F187" s="238" t="s">
        <v>272</v>
      </c>
      <c r="G187" s="239" t="s">
        <v>122</v>
      </c>
      <c r="H187" s="240">
        <v>20</v>
      </c>
      <c r="I187" s="241"/>
      <c r="J187" s="242">
        <f>ROUND(I187*H187,2)</f>
        <v>0</v>
      </c>
      <c r="K187" s="243"/>
      <c r="L187" s="244"/>
      <c r="M187" s="245" t="s">
        <v>1</v>
      </c>
      <c r="N187" s="246" t="s">
        <v>38</v>
      </c>
      <c r="O187" s="88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9" t="s">
        <v>131</v>
      </c>
      <c r="AT187" s="229" t="s">
        <v>127</v>
      </c>
      <c r="AU187" s="229" t="s">
        <v>80</v>
      </c>
      <c r="AY187" s="14" t="s">
        <v>118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4" t="s">
        <v>80</v>
      </c>
      <c r="BK187" s="230">
        <f>ROUND(I187*H187,2)</f>
        <v>0</v>
      </c>
      <c r="BL187" s="14" t="s">
        <v>131</v>
      </c>
      <c r="BM187" s="229" t="s">
        <v>273</v>
      </c>
    </row>
    <row r="188" s="2" customFormat="1">
      <c r="A188" s="35"/>
      <c r="B188" s="36"/>
      <c r="C188" s="37"/>
      <c r="D188" s="231" t="s">
        <v>125</v>
      </c>
      <c r="E188" s="37"/>
      <c r="F188" s="232" t="s">
        <v>272</v>
      </c>
      <c r="G188" s="37"/>
      <c r="H188" s="37"/>
      <c r="I188" s="233"/>
      <c r="J188" s="37"/>
      <c r="K188" s="37"/>
      <c r="L188" s="41"/>
      <c r="M188" s="234"/>
      <c r="N188" s="235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125</v>
      </c>
      <c r="AU188" s="14" t="s">
        <v>80</v>
      </c>
    </row>
    <row r="189" s="2" customFormat="1" ht="14.4" customHeight="1">
      <c r="A189" s="35"/>
      <c r="B189" s="36"/>
      <c r="C189" s="236" t="s">
        <v>274</v>
      </c>
      <c r="D189" s="236" t="s">
        <v>127</v>
      </c>
      <c r="E189" s="237" t="s">
        <v>275</v>
      </c>
      <c r="F189" s="238" t="s">
        <v>276</v>
      </c>
      <c r="G189" s="239" t="s">
        <v>130</v>
      </c>
      <c r="H189" s="240">
        <v>1</v>
      </c>
      <c r="I189" s="241"/>
      <c r="J189" s="242">
        <f>ROUND(I189*H189,2)</f>
        <v>0</v>
      </c>
      <c r="K189" s="243"/>
      <c r="L189" s="244"/>
      <c r="M189" s="245" t="s">
        <v>1</v>
      </c>
      <c r="N189" s="246" t="s">
        <v>38</v>
      </c>
      <c r="O189" s="88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9" t="s">
        <v>131</v>
      </c>
      <c r="AT189" s="229" t="s">
        <v>127</v>
      </c>
      <c r="AU189" s="229" t="s">
        <v>80</v>
      </c>
      <c r="AY189" s="14" t="s">
        <v>118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4" t="s">
        <v>80</v>
      </c>
      <c r="BK189" s="230">
        <f>ROUND(I189*H189,2)</f>
        <v>0</v>
      </c>
      <c r="BL189" s="14" t="s">
        <v>131</v>
      </c>
      <c r="BM189" s="229" t="s">
        <v>277</v>
      </c>
    </row>
    <row r="190" s="2" customFormat="1">
      <c r="A190" s="35"/>
      <c r="B190" s="36"/>
      <c r="C190" s="37"/>
      <c r="D190" s="231" t="s">
        <v>125</v>
      </c>
      <c r="E190" s="37"/>
      <c r="F190" s="232" t="s">
        <v>276</v>
      </c>
      <c r="G190" s="37"/>
      <c r="H190" s="37"/>
      <c r="I190" s="233"/>
      <c r="J190" s="37"/>
      <c r="K190" s="37"/>
      <c r="L190" s="41"/>
      <c r="M190" s="234"/>
      <c r="N190" s="235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125</v>
      </c>
      <c r="AU190" s="14" t="s">
        <v>80</v>
      </c>
    </row>
    <row r="191" s="2" customFormat="1" ht="24.15" customHeight="1">
      <c r="A191" s="35"/>
      <c r="B191" s="36"/>
      <c r="C191" s="217" t="s">
        <v>278</v>
      </c>
      <c r="D191" s="217" t="s">
        <v>119</v>
      </c>
      <c r="E191" s="218" t="s">
        <v>279</v>
      </c>
      <c r="F191" s="219" t="s">
        <v>280</v>
      </c>
      <c r="G191" s="220" t="s">
        <v>130</v>
      </c>
      <c r="H191" s="221">
        <v>1</v>
      </c>
      <c r="I191" s="222"/>
      <c r="J191" s="223">
        <f>ROUND(I191*H191,2)</f>
        <v>0</v>
      </c>
      <c r="K191" s="224"/>
      <c r="L191" s="41"/>
      <c r="M191" s="225" t="s">
        <v>1</v>
      </c>
      <c r="N191" s="226" t="s">
        <v>38</v>
      </c>
      <c r="O191" s="88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9" t="s">
        <v>123</v>
      </c>
      <c r="AT191" s="229" t="s">
        <v>119</v>
      </c>
      <c r="AU191" s="229" t="s">
        <v>80</v>
      </c>
      <c r="AY191" s="14" t="s">
        <v>118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4" t="s">
        <v>80</v>
      </c>
      <c r="BK191" s="230">
        <f>ROUND(I191*H191,2)</f>
        <v>0</v>
      </c>
      <c r="BL191" s="14" t="s">
        <v>123</v>
      </c>
      <c r="BM191" s="229" t="s">
        <v>281</v>
      </c>
    </row>
    <row r="192" s="2" customFormat="1">
      <c r="A192" s="35"/>
      <c r="B192" s="36"/>
      <c r="C192" s="37"/>
      <c r="D192" s="231" t="s">
        <v>125</v>
      </c>
      <c r="E192" s="37"/>
      <c r="F192" s="232" t="s">
        <v>280</v>
      </c>
      <c r="G192" s="37"/>
      <c r="H192" s="37"/>
      <c r="I192" s="233"/>
      <c r="J192" s="37"/>
      <c r="K192" s="37"/>
      <c r="L192" s="41"/>
      <c r="M192" s="234"/>
      <c r="N192" s="235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125</v>
      </c>
      <c r="AU192" s="14" t="s">
        <v>80</v>
      </c>
    </row>
    <row r="193" s="2" customFormat="1" ht="24.15" customHeight="1">
      <c r="A193" s="35"/>
      <c r="B193" s="36"/>
      <c r="C193" s="217" t="s">
        <v>282</v>
      </c>
      <c r="D193" s="217" t="s">
        <v>119</v>
      </c>
      <c r="E193" s="218" t="s">
        <v>283</v>
      </c>
      <c r="F193" s="219" t="s">
        <v>284</v>
      </c>
      <c r="G193" s="220" t="s">
        <v>122</v>
      </c>
      <c r="H193" s="221">
        <v>150</v>
      </c>
      <c r="I193" s="222"/>
      <c r="J193" s="223">
        <f>ROUND(I193*H193,2)</f>
        <v>0</v>
      </c>
      <c r="K193" s="224"/>
      <c r="L193" s="41"/>
      <c r="M193" s="225" t="s">
        <v>1</v>
      </c>
      <c r="N193" s="226" t="s">
        <v>38</v>
      </c>
      <c r="O193" s="88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9" t="s">
        <v>123</v>
      </c>
      <c r="AT193" s="229" t="s">
        <v>119</v>
      </c>
      <c r="AU193" s="229" t="s">
        <v>80</v>
      </c>
      <c r="AY193" s="14" t="s">
        <v>118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4" t="s">
        <v>80</v>
      </c>
      <c r="BK193" s="230">
        <f>ROUND(I193*H193,2)</f>
        <v>0</v>
      </c>
      <c r="BL193" s="14" t="s">
        <v>123</v>
      </c>
      <c r="BM193" s="229" t="s">
        <v>285</v>
      </c>
    </row>
    <row r="194" s="2" customFormat="1">
      <c r="A194" s="35"/>
      <c r="B194" s="36"/>
      <c r="C194" s="37"/>
      <c r="D194" s="231" t="s">
        <v>125</v>
      </c>
      <c r="E194" s="37"/>
      <c r="F194" s="232" t="s">
        <v>286</v>
      </c>
      <c r="G194" s="37"/>
      <c r="H194" s="37"/>
      <c r="I194" s="233"/>
      <c r="J194" s="37"/>
      <c r="K194" s="37"/>
      <c r="L194" s="41"/>
      <c r="M194" s="234"/>
      <c r="N194" s="235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125</v>
      </c>
      <c r="AU194" s="14" t="s">
        <v>80</v>
      </c>
    </row>
    <row r="195" s="2" customFormat="1" ht="24.15" customHeight="1">
      <c r="A195" s="35"/>
      <c r="B195" s="36"/>
      <c r="C195" s="236" t="s">
        <v>287</v>
      </c>
      <c r="D195" s="236" t="s">
        <v>127</v>
      </c>
      <c r="E195" s="237" t="s">
        <v>288</v>
      </c>
      <c r="F195" s="238" t="s">
        <v>289</v>
      </c>
      <c r="G195" s="239" t="s">
        <v>122</v>
      </c>
      <c r="H195" s="240">
        <v>150</v>
      </c>
      <c r="I195" s="241"/>
      <c r="J195" s="242">
        <f>ROUND(I195*H195,2)</f>
        <v>0</v>
      </c>
      <c r="K195" s="243"/>
      <c r="L195" s="244"/>
      <c r="M195" s="245" t="s">
        <v>1</v>
      </c>
      <c r="N195" s="246" t="s">
        <v>38</v>
      </c>
      <c r="O195" s="88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9" t="s">
        <v>131</v>
      </c>
      <c r="AT195" s="229" t="s">
        <v>127</v>
      </c>
      <c r="AU195" s="229" t="s">
        <v>80</v>
      </c>
      <c r="AY195" s="14" t="s">
        <v>118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4" t="s">
        <v>80</v>
      </c>
      <c r="BK195" s="230">
        <f>ROUND(I195*H195,2)</f>
        <v>0</v>
      </c>
      <c r="BL195" s="14" t="s">
        <v>131</v>
      </c>
      <c r="BM195" s="229" t="s">
        <v>290</v>
      </c>
    </row>
    <row r="196" s="2" customFormat="1">
      <c r="A196" s="35"/>
      <c r="B196" s="36"/>
      <c r="C196" s="37"/>
      <c r="D196" s="231" t="s">
        <v>125</v>
      </c>
      <c r="E196" s="37"/>
      <c r="F196" s="232" t="s">
        <v>289</v>
      </c>
      <c r="G196" s="37"/>
      <c r="H196" s="37"/>
      <c r="I196" s="233"/>
      <c r="J196" s="37"/>
      <c r="K196" s="37"/>
      <c r="L196" s="41"/>
      <c r="M196" s="234"/>
      <c r="N196" s="235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125</v>
      </c>
      <c r="AU196" s="14" t="s">
        <v>80</v>
      </c>
    </row>
    <row r="197" s="2" customFormat="1" ht="37.8" customHeight="1">
      <c r="A197" s="35"/>
      <c r="B197" s="36"/>
      <c r="C197" s="217" t="s">
        <v>291</v>
      </c>
      <c r="D197" s="217" t="s">
        <v>119</v>
      </c>
      <c r="E197" s="218" t="s">
        <v>292</v>
      </c>
      <c r="F197" s="219" t="s">
        <v>293</v>
      </c>
      <c r="G197" s="220" t="s">
        <v>122</v>
      </c>
      <c r="H197" s="221">
        <v>230</v>
      </c>
      <c r="I197" s="222"/>
      <c r="J197" s="223">
        <f>ROUND(I197*H197,2)</f>
        <v>0</v>
      </c>
      <c r="K197" s="224"/>
      <c r="L197" s="41"/>
      <c r="M197" s="225" t="s">
        <v>1</v>
      </c>
      <c r="N197" s="226" t="s">
        <v>38</v>
      </c>
      <c r="O197" s="88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9" t="s">
        <v>123</v>
      </c>
      <c r="AT197" s="229" t="s">
        <v>119</v>
      </c>
      <c r="AU197" s="229" t="s">
        <v>80</v>
      </c>
      <c r="AY197" s="14" t="s">
        <v>118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4" t="s">
        <v>80</v>
      </c>
      <c r="BK197" s="230">
        <f>ROUND(I197*H197,2)</f>
        <v>0</v>
      </c>
      <c r="BL197" s="14" t="s">
        <v>123</v>
      </c>
      <c r="BM197" s="229" t="s">
        <v>294</v>
      </c>
    </row>
    <row r="198" s="2" customFormat="1">
      <c r="A198" s="35"/>
      <c r="B198" s="36"/>
      <c r="C198" s="37"/>
      <c r="D198" s="231" t="s">
        <v>125</v>
      </c>
      <c r="E198" s="37"/>
      <c r="F198" s="232" t="s">
        <v>295</v>
      </c>
      <c r="G198" s="37"/>
      <c r="H198" s="37"/>
      <c r="I198" s="233"/>
      <c r="J198" s="37"/>
      <c r="K198" s="37"/>
      <c r="L198" s="41"/>
      <c r="M198" s="234"/>
      <c r="N198" s="235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125</v>
      </c>
      <c r="AU198" s="14" t="s">
        <v>80</v>
      </c>
    </row>
    <row r="199" s="2" customFormat="1" ht="24.15" customHeight="1">
      <c r="A199" s="35"/>
      <c r="B199" s="36"/>
      <c r="C199" s="217" t="s">
        <v>296</v>
      </c>
      <c r="D199" s="217" t="s">
        <v>119</v>
      </c>
      <c r="E199" s="218" t="s">
        <v>297</v>
      </c>
      <c r="F199" s="219" t="s">
        <v>298</v>
      </c>
      <c r="G199" s="220" t="s">
        <v>122</v>
      </c>
      <c r="H199" s="221">
        <v>12</v>
      </c>
      <c r="I199" s="222"/>
      <c r="J199" s="223">
        <f>ROUND(I199*H199,2)</f>
        <v>0</v>
      </c>
      <c r="K199" s="224"/>
      <c r="L199" s="41"/>
      <c r="M199" s="225" t="s">
        <v>1</v>
      </c>
      <c r="N199" s="226" t="s">
        <v>38</v>
      </c>
      <c r="O199" s="88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9" t="s">
        <v>123</v>
      </c>
      <c r="AT199" s="229" t="s">
        <v>119</v>
      </c>
      <c r="AU199" s="229" t="s">
        <v>80</v>
      </c>
      <c r="AY199" s="14" t="s">
        <v>118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4" t="s">
        <v>80</v>
      </c>
      <c r="BK199" s="230">
        <f>ROUND(I199*H199,2)</f>
        <v>0</v>
      </c>
      <c r="BL199" s="14" t="s">
        <v>123</v>
      </c>
      <c r="BM199" s="229" t="s">
        <v>299</v>
      </c>
    </row>
    <row r="200" s="2" customFormat="1">
      <c r="A200" s="35"/>
      <c r="B200" s="36"/>
      <c r="C200" s="37"/>
      <c r="D200" s="231" t="s">
        <v>125</v>
      </c>
      <c r="E200" s="37"/>
      <c r="F200" s="232" t="s">
        <v>300</v>
      </c>
      <c r="G200" s="37"/>
      <c r="H200" s="37"/>
      <c r="I200" s="233"/>
      <c r="J200" s="37"/>
      <c r="K200" s="37"/>
      <c r="L200" s="41"/>
      <c r="M200" s="234"/>
      <c r="N200" s="235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125</v>
      </c>
      <c r="AU200" s="14" t="s">
        <v>80</v>
      </c>
    </row>
    <row r="201" s="2" customFormat="1" ht="24.15" customHeight="1">
      <c r="A201" s="35"/>
      <c r="B201" s="36"/>
      <c r="C201" s="217" t="s">
        <v>301</v>
      </c>
      <c r="D201" s="217" t="s">
        <v>119</v>
      </c>
      <c r="E201" s="218" t="s">
        <v>302</v>
      </c>
      <c r="F201" s="219" t="s">
        <v>303</v>
      </c>
      <c r="G201" s="220" t="s">
        <v>130</v>
      </c>
      <c r="H201" s="221">
        <v>50</v>
      </c>
      <c r="I201" s="222"/>
      <c r="J201" s="223">
        <f>ROUND(I201*H201,2)</f>
        <v>0</v>
      </c>
      <c r="K201" s="224"/>
      <c r="L201" s="41"/>
      <c r="M201" s="225" t="s">
        <v>1</v>
      </c>
      <c r="N201" s="226" t="s">
        <v>38</v>
      </c>
      <c r="O201" s="88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9" t="s">
        <v>123</v>
      </c>
      <c r="AT201" s="229" t="s">
        <v>119</v>
      </c>
      <c r="AU201" s="229" t="s">
        <v>80</v>
      </c>
      <c r="AY201" s="14" t="s">
        <v>118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4" t="s">
        <v>80</v>
      </c>
      <c r="BK201" s="230">
        <f>ROUND(I201*H201,2)</f>
        <v>0</v>
      </c>
      <c r="BL201" s="14" t="s">
        <v>123</v>
      </c>
      <c r="BM201" s="229" t="s">
        <v>304</v>
      </c>
    </row>
    <row r="202" s="2" customFormat="1">
      <c r="A202" s="35"/>
      <c r="B202" s="36"/>
      <c r="C202" s="37"/>
      <c r="D202" s="231" t="s">
        <v>125</v>
      </c>
      <c r="E202" s="37"/>
      <c r="F202" s="232" t="s">
        <v>303</v>
      </c>
      <c r="G202" s="37"/>
      <c r="H202" s="37"/>
      <c r="I202" s="233"/>
      <c r="J202" s="37"/>
      <c r="K202" s="37"/>
      <c r="L202" s="41"/>
      <c r="M202" s="234"/>
      <c r="N202" s="235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125</v>
      </c>
      <c r="AU202" s="14" t="s">
        <v>80</v>
      </c>
    </row>
    <row r="203" s="2" customFormat="1" ht="24.15" customHeight="1">
      <c r="A203" s="35"/>
      <c r="B203" s="36"/>
      <c r="C203" s="217" t="s">
        <v>305</v>
      </c>
      <c r="D203" s="217" t="s">
        <v>119</v>
      </c>
      <c r="E203" s="218" t="s">
        <v>306</v>
      </c>
      <c r="F203" s="219" t="s">
        <v>307</v>
      </c>
      <c r="G203" s="220" t="s">
        <v>130</v>
      </c>
      <c r="H203" s="221">
        <v>7</v>
      </c>
      <c r="I203" s="222"/>
      <c r="J203" s="223">
        <f>ROUND(I203*H203,2)</f>
        <v>0</v>
      </c>
      <c r="K203" s="224"/>
      <c r="L203" s="41"/>
      <c r="M203" s="225" t="s">
        <v>1</v>
      </c>
      <c r="N203" s="226" t="s">
        <v>38</v>
      </c>
      <c r="O203" s="88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9" t="s">
        <v>123</v>
      </c>
      <c r="AT203" s="229" t="s">
        <v>119</v>
      </c>
      <c r="AU203" s="229" t="s">
        <v>80</v>
      </c>
      <c r="AY203" s="14" t="s">
        <v>118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4" t="s">
        <v>80</v>
      </c>
      <c r="BK203" s="230">
        <f>ROUND(I203*H203,2)</f>
        <v>0</v>
      </c>
      <c r="BL203" s="14" t="s">
        <v>123</v>
      </c>
      <c r="BM203" s="229" t="s">
        <v>308</v>
      </c>
    </row>
    <row r="204" s="2" customFormat="1">
      <c r="A204" s="35"/>
      <c r="B204" s="36"/>
      <c r="C204" s="37"/>
      <c r="D204" s="231" t="s">
        <v>125</v>
      </c>
      <c r="E204" s="37"/>
      <c r="F204" s="232" t="s">
        <v>307</v>
      </c>
      <c r="G204" s="37"/>
      <c r="H204" s="37"/>
      <c r="I204" s="233"/>
      <c r="J204" s="37"/>
      <c r="K204" s="37"/>
      <c r="L204" s="41"/>
      <c r="M204" s="234"/>
      <c r="N204" s="235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125</v>
      </c>
      <c r="AU204" s="14" t="s">
        <v>80</v>
      </c>
    </row>
    <row r="205" s="2" customFormat="1" ht="37.8" customHeight="1">
      <c r="A205" s="35"/>
      <c r="B205" s="36"/>
      <c r="C205" s="217" t="s">
        <v>309</v>
      </c>
      <c r="D205" s="217" t="s">
        <v>119</v>
      </c>
      <c r="E205" s="218" t="s">
        <v>310</v>
      </c>
      <c r="F205" s="219" t="s">
        <v>311</v>
      </c>
      <c r="G205" s="220" t="s">
        <v>130</v>
      </c>
      <c r="H205" s="221">
        <v>7</v>
      </c>
      <c r="I205" s="222"/>
      <c r="J205" s="223">
        <f>ROUND(I205*H205,2)</f>
        <v>0</v>
      </c>
      <c r="K205" s="224"/>
      <c r="L205" s="41"/>
      <c r="M205" s="225" t="s">
        <v>1</v>
      </c>
      <c r="N205" s="226" t="s">
        <v>38</v>
      </c>
      <c r="O205" s="88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9" t="s">
        <v>123</v>
      </c>
      <c r="AT205" s="229" t="s">
        <v>119</v>
      </c>
      <c r="AU205" s="229" t="s">
        <v>80</v>
      </c>
      <c r="AY205" s="14" t="s">
        <v>118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4" t="s">
        <v>80</v>
      </c>
      <c r="BK205" s="230">
        <f>ROUND(I205*H205,2)</f>
        <v>0</v>
      </c>
      <c r="BL205" s="14" t="s">
        <v>123</v>
      </c>
      <c r="BM205" s="229" t="s">
        <v>312</v>
      </c>
    </row>
    <row r="206" s="2" customFormat="1">
      <c r="A206" s="35"/>
      <c r="B206" s="36"/>
      <c r="C206" s="37"/>
      <c r="D206" s="231" t="s">
        <v>125</v>
      </c>
      <c r="E206" s="37"/>
      <c r="F206" s="232" t="s">
        <v>311</v>
      </c>
      <c r="G206" s="37"/>
      <c r="H206" s="37"/>
      <c r="I206" s="233"/>
      <c r="J206" s="37"/>
      <c r="K206" s="37"/>
      <c r="L206" s="41"/>
      <c r="M206" s="234"/>
      <c r="N206" s="235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125</v>
      </c>
      <c r="AU206" s="14" t="s">
        <v>80</v>
      </c>
    </row>
    <row r="207" s="2" customFormat="1" ht="24.15" customHeight="1">
      <c r="A207" s="35"/>
      <c r="B207" s="36"/>
      <c r="C207" s="236" t="s">
        <v>313</v>
      </c>
      <c r="D207" s="236" t="s">
        <v>127</v>
      </c>
      <c r="E207" s="237" t="s">
        <v>314</v>
      </c>
      <c r="F207" s="238" t="s">
        <v>315</v>
      </c>
      <c r="G207" s="239" t="s">
        <v>130</v>
      </c>
      <c r="H207" s="240">
        <v>12</v>
      </c>
      <c r="I207" s="241"/>
      <c r="J207" s="242">
        <f>ROUND(I207*H207,2)</f>
        <v>0</v>
      </c>
      <c r="K207" s="243"/>
      <c r="L207" s="244"/>
      <c r="M207" s="245" t="s">
        <v>1</v>
      </c>
      <c r="N207" s="246" t="s">
        <v>38</v>
      </c>
      <c r="O207" s="88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9" t="s">
        <v>131</v>
      </c>
      <c r="AT207" s="229" t="s">
        <v>127</v>
      </c>
      <c r="AU207" s="229" t="s">
        <v>80</v>
      </c>
      <c r="AY207" s="14" t="s">
        <v>118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4" t="s">
        <v>80</v>
      </c>
      <c r="BK207" s="230">
        <f>ROUND(I207*H207,2)</f>
        <v>0</v>
      </c>
      <c r="BL207" s="14" t="s">
        <v>131</v>
      </c>
      <c r="BM207" s="229" t="s">
        <v>316</v>
      </c>
    </row>
    <row r="208" s="2" customFormat="1">
      <c r="A208" s="35"/>
      <c r="B208" s="36"/>
      <c r="C208" s="37"/>
      <c r="D208" s="231" t="s">
        <v>125</v>
      </c>
      <c r="E208" s="37"/>
      <c r="F208" s="232" t="s">
        <v>315</v>
      </c>
      <c r="G208" s="37"/>
      <c r="H208" s="37"/>
      <c r="I208" s="233"/>
      <c r="J208" s="37"/>
      <c r="K208" s="37"/>
      <c r="L208" s="41"/>
      <c r="M208" s="234"/>
      <c r="N208" s="235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125</v>
      </c>
      <c r="AU208" s="14" t="s">
        <v>80</v>
      </c>
    </row>
    <row r="209" s="2" customFormat="1" ht="24.15" customHeight="1">
      <c r="A209" s="35"/>
      <c r="B209" s="36"/>
      <c r="C209" s="236" t="s">
        <v>317</v>
      </c>
      <c r="D209" s="236" t="s">
        <v>127</v>
      </c>
      <c r="E209" s="237" t="s">
        <v>318</v>
      </c>
      <c r="F209" s="238" t="s">
        <v>319</v>
      </c>
      <c r="G209" s="239" t="s">
        <v>130</v>
      </c>
      <c r="H209" s="240">
        <v>300</v>
      </c>
      <c r="I209" s="241"/>
      <c r="J209" s="242">
        <f>ROUND(I209*H209,2)</f>
        <v>0</v>
      </c>
      <c r="K209" s="243"/>
      <c r="L209" s="244"/>
      <c r="M209" s="245" t="s">
        <v>1</v>
      </c>
      <c r="N209" s="246" t="s">
        <v>38</v>
      </c>
      <c r="O209" s="88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9" t="s">
        <v>131</v>
      </c>
      <c r="AT209" s="229" t="s">
        <v>127</v>
      </c>
      <c r="AU209" s="229" t="s">
        <v>80</v>
      </c>
      <c r="AY209" s="14" t="s">
        <v>118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4" t="s">
        <v>80</v>
      </c>
      <c r="BK209" s="230">
        <f>ROUND(I209*H209,2)</f>
        <v>0</v>
      </c>
      <c r="BL209" s="14" t="s">
        <v>131</v>
      </c>
      <c r="BM209" s="229" t="s">
        <v>320</v>
      </c>
    </row>
    <row r="210" s="2" customFormat="1">
      <c r="A210" s="35"/>
      <c r="B210" s="36"/>
      <c r="C210" s="37"/>
      <c r="D210" s="231" t="s">
        <v>125</v>
      </c>
      <c r="E210" s="37"/>
      <c r="F210" s="232" t="s">
        <v>319</v>
      </c>
      <c r="G210" s="37"/>
      <c r="H210" s="37"/>
      <c r="I210" s="233"/>
      <c r="J210" s="37"/>
      <c r="K210" s="37"/>
      <c r="L210" s="41"/>
      <c r="M210" s="234"/>
      <c r="N210" s="235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125</v>
      </c>
      <c r="AU210" s="14" t="s">
        <v>80</v>
      </c>
    </row>
    <row r="211" s="2" customFormat="1" ht="24.15" customHeight="1">
      <c r="A211" s="35"/>
      <c r="B211" s="36"/>
      <c r="C211" s="236" t="s">
        <v>321</v>
      </c>
      <c r="D211" s="236" t="s">
        <v>127</v>
      </c>
      <c r="E211" s="237" t="s">
        <v>322</v>
      </c>
      <c r="F211" s="238" t="s">
        <v>323</v>
      </c>
      <c r="G211" s="239" t="s">
        <v>130</v>
      </c>
      <c r="H211" s="240">
        <v>7</v>
      </c>
      <c r="I211" s="241"/>
      <c r="J211" s="242">
        <f>ROUND(I211*H211,2)</f>
        <v>0</v>
      </c>
      <c r="K211" s="243"/>
      <c r="L211" s="244"/>
      <c r="M211" s="245" t="s">
        <v>1</v>
      </c>
      <c r="N211" s="246" t="s">
        <v>38</v>
      </c>
      <c r="O211" s="88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9" t="s">
        <v>131</v>
      </c>
      <c r="AT211" s="229" t="s">
        <v>127</v>
      </c>
      <c r="AU211" s="229" t="s">
        <v>80</v>
      </c>
      <c r="AY211" s="14" t="s">
        <v>118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4" t="s">
        <v>80</v>
      </c>
      <c r="BK211" s="230">
        <f>ROUND(I211*H211,2)</f>
        <v>0</v>
      </c>
      <c r="BL211" s="14" t="s">
        <v>131</v>
      </c>
      <c r="BM211" s="229" t="s">
        <v>324</v>
      </c>
    </row>
    <row r="212" s="2" customFormat="1">
      <c r="A212" s="35"/>
      <c r="B212" s="36"/>
      <c r="C212" s="37"/>
      <c r="D212" s="231" t="s">
        <v>125</v>
      </c>
      <c r="E212" s="37"/>
      <c r="F212" s="232" t="s">
        <v>323</v>
      </c>
      <c r="G212" s="37"/>
      <c r="H212" s="37"/>
      <c r="I212" s="233"/>
      <c r="J212" s="37"/>
      <c r="K212" s="37"/>
      <c r="L212" s="41"/>
      <c r="M212" s="234"/>
      <c r="N212" s="235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125</v>
      </c>
      <c r="AU212" s="14" t="s">
        <v>80</v>
      </c>
    </row>
    <row r="213" s="2" customFormat="1" ht="24.15" customHeight="1">
      <c r="A213" s="35"/>
      <c r="B213" s="36"/>
      <c r="C213" s="236" t="s">
        <v>325</v>
      </c>
      <c r="D213" s="236" t="s">
        <v>127</v>
      </c>
      <c r="E213" s="237" t="s">
        <v>326</v>
      </c>
      <c r="F213" s="238" t="s">
        <v>327</v>
      </c>
      <c r="G213" s="239" t="s">
        <v>130</v>
      </c>
      <c r="H213" s="240">
        <v>7</v>
      </c>
      <c r="I213" s="241"/>
      <c r="J213" s="242">
        <f>ROUND(I213*H213,2)</f>
        <v>0</v>
      </c>
      <c r="K213" s="243"/>
      <c r="L213" s="244"/>
      <c r="M213" s="245" t="s">
        <v>1</v>
      </c>
      <c r="N213" s="246" t="s">
        <v>38</v>
      </c>
      <c r="O213" s="88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9" t="s">
        <v>131</v>
      </c>
      <c r="AT213" s="229" t="s">
        <v>127</v>
      </c>
      <c r="AU213" s="229" t="s">
        <v>80</v>
      </c>
      <c r="AY213" s="14" t="s">
        <v>118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4" t="s">
        <v>80</v>
      </c>
      <c r="BK213" s="230">
        <f>ROUND(I213*H213,2)</f>
        <v>0</v>
      </c>
      <c r="BL213" s="14" t="s">
        <v>131</v>
      </c>
      <c r="BM213" s="229" t="s">
        <v>328</v>
      </c>
    </row>
    <row r="214" s="2" customFormat="1">
      <c r="A214" s="35"/>
      <c r="B214" s="36"/>
      <c r="C214" s="37"/>
      <c r="D214" s="231" t="s">
        <v>125</v>
      </c>
      <c r="E214" s="37"/>
      <c r="F214" s="232" t="s">
        <v>327</v>
      </c>
      <c r="G214" s="37"/>
      <c r="H214" s="37"/>
      <c r="I214" s="233"/>
      <c r="J214" s="37"/>
      <c r="K214" s="37"/>
      <c r="L214" s="41"/>
      <c r="M214" s="234"/>
      <c r="N214" s="235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125</v>
      </c>
      <c r="AU214" s="14" t="s">
        <v>80</v>
      </c>
    </row>
    <row r="215" s="2" customFormat="1" ht="24.15" customHeight="1">
      <c r="A215" s="35"/>
      <c r="B215" s="36"/>
      <c r="C215" s="236" t="s">
        <v>329</v>
      </c>
      <c r="D215" s="236" t="s">
        <v>127</v>
      </c>
      <c r="E215" s="237" t="s">
        <v>330</v>
      </c>
      <c r="F215" s="238" t="s">
        <v>331</v>
      </c>
      <c r="G215" s="239" t="s">
        <v>332</v>
      </c>
      <c r="H215" s="240">
        <v>50</v>
      </c>
      <c r="I215" s="241"/>
      <c r="J215" s="242">
        <f>ROUND(I215*H215,2)</f>
        <v>0</v>
      </c>
      <c r="K215" s="243"/>
      <c r="L215" s="244"/>
      <c r="M215" s="245" t="s">
        <v>1</v>
      </c>
      <c r="N215" s="246" t="s">
        <v>38</v>
      </c>
      <c r="O215" s="88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9" t="s">
        <v>131</v>
      </c>
      <c r="AT215" s="229" t="s">
        <v>127</v>
      </c>
      <c r="AU215" s="229" t="s">
        <v>80</v>
      </c>
      <c r="AY215" s="14" t="s">
        <v>118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4" t="s">
        <v>80</v>
      </c>
      <c r="BK215" s="230">
        <f>ROUND(I215*H215,2)</f>
        <v>0</v>
      </c>
      <c r="BL215" s="14" t="s">
        <v>131</v>
      </c>
      <c r="BM215" s="229" t="s">
        <v>333</v>
      </c>
    </row>
    <row r="216" s="2" customFormat="1">
      <c r="A216" s="35"/>
      <c r="B216" s="36"/>
      <c r="C216" s="37"/>
      <c r="D216" s="231" t="s">
        <v>125</v>
      </c>
      <c r="E216" s="37"/>
      <c r="F216" s="232" t="s">
        <v>331</v>
      </c>
      <c r="G216" s="37"/>
      <c r="H216" s="37"/>
      <c r="I216" s="233"/>
      <c r="J216" s="37"/>
      <c r="K216" s="37"/>
      <c r="L216" s="41"/>
      <c r="M216" s="234"/>
      <c r="N216" s="235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125</v>
      </c>
      <c r="AU216" s="14" t="s">
        <v>80</v>
      </c>
    </row>
    <row r="217" s="2" customFormat="1" ht="14.4" customHeight="1">
      <c r="A217" s="35"/>
      <c r="B217" s="36"/>
      <c r="C217" s="217" t="s">
        <v>334</v>
      </c>
      <c r="D217" s="217" t="s">
        <v>119</v>
      </c>
      <c r="E217" s="218" t="s">
        <v>335</v>
      </c>
      <c r="F217" s="219" t="s">
        <v>336</v>
      </c>
      <c r="G217" s="220" t="s">
        <v>122</v>
      </c>
      <c r="H217" s="221">
        <v>2870</v>
      </c>
      <c r="I217" s="222"/>
      <c r="J217" s="223">
        <f>ROUND(I217*H217,2)</f>
        <v>0</v>
      </c>
      <c r="K217" s="224"/>
      <c r="L217" s="41"/>
      <c r="M217" s="225" t="s">
        <v>1</v>
      </c>
      <c r="N217" s="226" t="s">
        <v>38</v>
      </c>
      <c r="O217" s="88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9" t="s">
        <v>123</v>
      </c>
      <c r="AT217" s="229" t="s">
        <v>119</v>
      </c>
      <c r="AU217" s="229" t="s">
        <v>80</v>
      </c>
      <c r="AY217" s="14" t="s">
        <v>118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4" t="s">
        <v>80</v>
      </c>
      <c r="BK217" s="230">
        <f>ROUND(I217*H217,2)</f>
        <v>0</v>
      </c>
      <c r="BL217" s="14" t="s">
        <v>123</v>
      </c>
      <c r="BM217" s="229" t="s">
        <v>337</v>
      </c>
    </row>
    <row r="218" s="2" customFormat="1">
      <c r="A218" s="35"/>
      <c r="B218" s="36"/>
      <c r="C218" s="37"/>
      <c r="D218" s="231" t="s">
        <v>125</v>
      </c>
      <c r="E218" s="37"/>
      <c r="F218" s="232" t="s">
        <v>338</v>
      </c>
      <c r="G218" s="37"/>
      <c r="H218" s="37"/>
      <c r="I218" s="233"/>
      <c r="J218" s="37"/>
      <c r="K218" s="37"/>
      <c r="L218" s="41"/>
      <c r="M218" s="234"/>
      <c r="N218" s="235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125</v>
      </c>
      <c r="AU218" s="14" t="s">
        <v>80</v>
      </c>
    </row>
    <row r="219" s="2" customFormat="1" ht="14.4" customHeight="1">
      <c r="A219" s="35"/>
      <c r="B219" s="36"/>
      <c r="C219" s="217" t="s">
        <v>339</v>
      </c>
      <c r="D219" s="217" t="s">
        <v>119</v>
      </c>
      <c r="E219" s="218" t="s">
        <v>340</v>
      </c>
      <c r="F219" s="219" t="s">
        <v>341</v>
      </c>
      <c r="G219" s="220" t="s">
        <v>122</v>
      </c>
      <c r="H219" s="221">
        <v>750</v>
      </c>
      <c r="I219" s="222"/>
      <c r="J219" s="223">
        <f>ROUND(I219*H219,2)</f>
        <v>0</v>
      </c>
      <c r="K219" s="224"/>
      <c r="L219" s="41"/>
      <c r="M219" s="225" t="s">
        <v>1</v>
      </c>
      <c r="N219" s="226" t="s">
        <v>38</v>
      </c>
      <c r="O219" s="88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9" t="s">
        <v>123</v>
      </c>
      <c r="AT219" s="229" t="s">
        <v>119</v>
      </c>
      <c r="AU219" s="229" t="s">
        <v>80</v>
      </c>
      <c r="AY219" s="14" t="s">
        <v>118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4" t="s">
        <v>80</v>
      </c>
      <c r="BK219" s="230">
        <f>ROUND(I219*H219,2)</f>
        <v>0</v>
      </c>
      <c r="BL219" s="14" t="s">
        <v>123</v>
      </c>
      <c r="BM219" s="229" t="s">
        <v>342</v>
      </c>
    </row>
    <row r="220" s="2" customFormat="1">
      <c r="A220" s="35"/>
      <c r="B220" s="36"/>
      <c r="C220" s="37"/>
      <c r="D220" s="231" t="s">
        <v>125</v>
      </c>
      <c r="E220" s="37"/>
      <c r="F220" s="232" t="s">
        <v>343</v>
      </c>
      <c r="G220" s="37"/>
      <c r="H220" s="37"/>
      <c r="I220" s="233"/>
      <c r="J220" s="37"/>
      <c r="K220" s="37"/>
      <c r="L220" s="41"/>
      <c r="M220" s="234"/>
      <c r="N220" s="235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125</v>
      </c>
      <c r="AU220" s="14" t="s">
        <v>80</v>
      </c>
    </row>
    <row r="221" s="2" customFormat="1" ht="14.4" customHeight="1">
      <c r="A221" s="35"/>
      <c r="B221" s="36"/>
      <c r="C221" s="217" t="s">
        <v>344</v>
      </c>
      <c r="D221" s="217" t="s">
        <v>119</v>
      </c>
      <c r="E221" s="218" t="s">
        <v>345</v>
      </c>
      <c r="F221" s="219" t="s">
        <v>346</v>
      </c>
      <c r="G221" s="220" t="s">
        <v>122</v>
      </c>
      <c r="H221" s="221">
        <v>10</v>
      </c>
      <c r="I221" s="222"/>
      <c r="J221" s="223">
        <f>ROUND(I221*H221,2)</f>
        <v>0</v>
      </c>
      <c r="K221" s="224"/>
      <c r="L221" s="41"/>
      <c r="M221" s="225" t="s">
        <v>1</v>
      </c>
      <c r="N221" s="226" t="s">
        <v>38</v>
      </c>
      <c r="O221" s="88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9" t="s">
        <v>123</v>
      </c>
      <c r="AT221" s="229" t="s">
        <v>119</v>
      </c>
      <c r="AU221" s="229" t="s">
        <v>80</v>
      </c>
      <c r="AY221" s="14" t="s">
        <v>118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4" t="s">
        <v>80</v>
      </c>
      <c r="BK221" s="230">
        <f>ROUND(I221*H221,2)</f>
        <v>0</v>
      </c>
      <c r="BL221" s="14" t="s">
        <v>123</v>
      </c>
      <c r="BM221" s="229" t="s">
        <v>347</v>
      </c>
    </row>
    <row r="222" s="2" customFormat="1">
      <c r="A222" s="35"/>
      <c r="B222" s="36"/>
      <c r="C222" s="37"/>
      <c r="D222" s="231" t="s">
        <v>125</v>
      </c>
      <c r="E222" s="37"/>
      <c r="F222" s="232" t="s">
        <v>348</v>
      </c>
      <c r="G222" s="37"/>
      <c r="H222" s="37"/>
      <c r="I222" s="233"/>
      <c r="J222" s="37"/>
      <c r="K222" s="37"/>
      <c r="L222" s="41"/>
      <c r="M222" s="234"/>
      <c r="N222" s="235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125</v>
      </c>
      <c r="AU222" s="14" t="s">
        <v>80</v>
      </c>
    </row>
    <row r="223" s="2" customFormat="1" ht="14.4" customHeight="1">
      <c r="A223" s="35"/>
      <c r="B223" s="36"/>
      <c r="C223" s="217" t="s">
        <v>349</v>
      </c>
      <c r="D223" s="217" t="s">
        <v>119</v>
      </c>
      <c r="E223" s="218" t="s">
        <v>350</v>
      </c>
      <c r="F223" s="219" t="s">
        <v>351</v>
      </c>
      <c r="G223" s="220" t="s">
        <v>122</v>
      </c>
      <c r="H223" s="221">
        <v>10</v>
      </c>
      <c r="I223" s="222"/>
      <c r="J223" s="223">
        <f>ROUND(I223*H223,2)</f>
        <v>0</v>
      </c>
      <c r="K223" s="224"/>
      <c r="L223" s="41"/>
      <c r="M223" s="225" t="s">
        <v>1</v>
      </c>
      <c r="N223" s="226" t="s">
        <v>38</v>
      </c>
      <c r="O223" s="88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9" t="s">
        <v>123</v>
      </c>
      <c r="AT223" s="229" t="s">
        <v>119</v>
      </c>
      <c r="AU223" s="229" t="s">
        <v>80</v>
      </c>
      <c r="AY223" s="14" t="s">
        <v>118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4" t="s">
        <v>80</v>
      </c>
      <c r="BK223" s="230">
        <f>ROUND(I223*H223,2)</f>
        <v>0</v>
      </c>
      <c r="BL223" s="14" t="s">
        <v>123</v>
      </c>
      <c r="BM223" s="229" t="s">
        <v>352</v>
      </c>
    </row>
    <row r="224" s="2" customFormat="1">
      <c r="A224" s="35"/>
      <c r="B224" s="36"/>
      <c r="C224" s="37"/>
      <c r="D224" s="231" t="s">
        <v>125</v>
      </c>
      <c r="E224" s="37"/>
      <c r="F224" s="232" t="s">
        <v>353</v>
      </c>
      <c r="G224" s="37"/>
      <c r="H224" s="37"/>
      <c r="I224" s="233"/>
      <c r="J224" s="37"/>
      <c r="K224" s="37"/>
      <c r="L224" s="41"/>
      <c r="M224" s="234"/>
      <c r="N224" s="235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125</v>
      </c>
      <c r="AU224" s="14" t="s">
        <v>80</v>
      </c>
    </row>
    <row r="225" s="2" customFormat="1" ht="24.15" customHeight="1">
      <c r="A225" s="35"/>
      <c r="B225" s="36"/>
      <c r="C225" s="236" t="s">
        <v>354</v>
      </c>
      <c r="D225" s="236" t="s">
        <v>127</v>
      </c>
      <c r="E225" s="237" t="s">
        <v>355</v>
      </c>
      <c r="F225" s="238" t="s">
        <v>356</v>
      </c>
      <c r="G225" s="239" t="s">
        <v>122</v>
      </c>
      <c r="H225" s="240">
        <v>1620</v>
      </c>
      <c r="I225" s="241"/>
      <c r="J225" s="242">
        <f>ROUND(I225*H225,2)</f>
        <v>0</v>
      </c>
      <c r="K225" s="243"/>
      <c r="L225" s="244"/>
      <c r="M225" s="245" t="s">
        <v>1</v>
      </c>
      <c r="N225" s="246" t="s">
        <v>38</v>
      </c>
      <c r="O225" s="88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9" t="s">
        <v>131</v>
      </c>
      <c r="AT225" s="229" t="s">
        <v>127</v>
      </c>
      <c r="AU225" s="229" t="s">
        <v>80</v>
      </c>
      <c r="AY225" s="14" t="s">
        <v>118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4" t="s">
        <v>80</v>
      </c>
      <c r="BK225" s="230">
        <f>ROUND(I225*H225,2)</f>
        <v>0</v>
      </c>
      <c r="BL225" s="14" t="s">
        <v>131</v>
      </c>
      <c r="BM225" s="229" t="s">
        <v>357</v>
      </c>
    </row>
    <row r="226" s="2" customFormat="1">
      <c r="A226" s="35"/>
      <c r="B226" s="36"/>
      <c r="C226" s="37"/>
      <c r="D226" s="231" t="s">
        <v>125</v>
      </c>
      <c r="E226" s="37"/>
      <c r="F226" s="232" t="s">
        <v>356</v>
      </c>
      <c r="G226" s="37"/>
      <c r="H226" s="37"/>
      <c r="I226" s="233"/>
      <c r="J226" s="37"/>
      <c r="K226" s="37"/>
      <c r="L226" s="41"/>
      <c r="M226" s="234"/>
      <c r="N226" s="235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125</v>
      </c>
      <c r="AU226" s="14" t="s">
        <v>80</v>
      </c>
    </row>
    <row r="227" s="2" customFormat="1" ht="24.15" customHeight="1">
      <c r="A227" s="35"/>
      <c r="B227" s="36"/>
      <c r="C227" s="236" t="s">
        <v>358</v>
      </c>
      <c r="D227" s="236" t="s">
        <v>127</v>
      </c>
      <c r="E227" s="237" t="s">
        <v>359</v>
      </c>
      <c r="F227" s="238" t="s">
        <v>360</v>
      </c>
      <c r="G227" s="239" t="s">
        <v>122</v>
      </c>
      <c r="H227" s="240">
        <v>1150</v>
      </c>
      <c r="I227" s="241"/>
      <c r="J227" s="242">
        <f>ROUND(I227*H227,2)</f>
        <v>0</v>
      </c>
      <c r="K227" s="243"/>
      <c r="L227" s="244"/>
      <c r="M227" s="245" t="s">
        <v>1</v>
      </c>
      <c r="N227" s="246" t="s">
        <v>38</v>
      </c>
      <c r="O227" s="88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9" t="s">
        <v>131</v>
      </c>
      <c r="AT227" s="229" t="s">
        <v>127</v>
      </c>
      <c r="AU227" s="229" t="s">
        <v>80</v>
      </c>
      <c r="AY227" s="14" t="s">
        <v>118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4" t="s">
        <v>80</v>
      </c>
      <c r="BK227" s="230">
        <f>ROUND(I227*H227,2)</f>
        <v>0</v>
      </c>
      <c r="BL227" s="14" t="s">
        <v>131</v>
      </c>
      <c r="BM227" s="229" t="s">
        <v>361</v>
      </c>
    </row>
    <row r="228" s="2" customFormat="1">
      <c r="A228" s="35"/>
      <c r="B228" s="36"/>
      <c r="C228" s="37"/>
      <c r="D228" s="231" t="s">
        <v>125</v>
      </c>
      <c r="E228" s="37"/>
      <c r="F228" s="232" t="s">
        <v>360</v>
      </c>
      <c r="G228" s="37"/>
      <c r="H228" s="37"/>
      <c r="I228" s="233"/>
      <c r="J228" s="37"/>
      <c r="K228" s="37"/>
      <c r="L228" s="41"/>
      <c r="M228" s="234"/>
      <c r="N228" s="235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125</v>
      </c>
      <c r="AU228" s="14" t="s">
        <v>80</v>
      </c>
    </row>
    <row r="229" s="2" customFormat="1" ht="24.15" customHeight="1">
      <c r="A229" s="35"/>
      <c r="B229" s="36"/>
      <c r="C229" s="236" t="s">
        <v>362</v>
      </c>
      <c r="D229" s="236" t="s">
        <v>127</v>
      </c>
      <c r="E229" s="237" t="s">
        <v>363</v>
      </c>
      <c r="F229" s="238" t="s">
        <v>364</v>
      </c>
      <c r="G229" s="239" t="s">
        <v>122</v>
      </c>
      <c r="H229" s="240">
        <v>50</v>
      </c>
      <c r="I229" s="241"/>
      <c r="J229" s="242">
        <f>ROUND(I229*H229,2)</f>
        <v>0</v>
      </c>
      <c r="K229" s="243"/>
      <c r="L229" s="244"/>
      <c r="M229" s="245" t="s">
        <v>1</v>
      </c>
      <c r="N229" s="246" t="s">
        <v>38</v>
      </c>
      <c r="O229" s="88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9" t="s">
        <v>131</v>
      </c>
      <c r="AT229" s="229" t="s">
        <v>127</v>
      </c>
      <c r="AU229" s="229" t="s">
        <v>80</v>
      </c>
      <c r="AY229" s="14" t="s">
        <v>118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4" t="s">
        <v>80</v>
      </c>
      <c r="BK229" s="230">
        <f>ROUND(I229*H229,2)</f>
        <v>0</v>
      </c>
      <c r="BL229" s="14" t="s">
        <v>131</v>
      </c>
      <c r="BM229" s="229" t="s">
        <v>365</v>
      </c>
    </row>
    <row r="230" s="2" customFormat="1">
      <c r="A230" s="35"/>
      <c r="B230" s="36"/>
      <c r="C230" s="37"/>
      <c r="D230" s="231" t="s">
        <v>125</v>
      </c>
      <c r="E230" s="37"/>
      <c r="F230" s="232" t="s">
        <v>364</v>
      </c>
      <c r="G230" s="37"/>
      <c r="H230" s="37"/>
      <c r="I230" s="233"/>
      <c r="J230" s="37"/>
      <c r="K230" s="37"/>
      <c r="L230" s="41"/>
      <c r="M230" s="234"/>
      <c r="N230" s="235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125</v>
      </c>
      <c r="AU230" s="14" t="s">
        <v>80</v>
      </c>
    </row>
    <row r="231" s="2" customFormat="1" ht="24.15" customHeight="1">
      <c r="A231" s="35"/>
      <c r="B231" s="36"/>
      <c r="C231" s="236" t="s">
        <v>366</v>
      </c>
      <c r="D231" s="236" t="s">
        <v>127</v>
      </c>
      <c r="E231" s="237" t="s">
        <v>367</v>
      </c>
      <c r="F231" s="238" t="s">
        <v>368</v>
      </c>
      <c r="G231" s="239" t="s">
        <v>122</v>
      </c>
      <c r="H231" s="240">
        <v>50</v>
      </c>
      <c r="I231" s="241"/>
      <c r="J231" s="242">
        <f>ROUND(I231*H231,2)</f>
        <v>0</v>
      </c>
      <c r="K231" s="243"/>
      <c r="L231" s="244"/>
      <c r="M231" s="245" t="s">
        <v>1</v>
      </c>
      <c r="N231" s="246" t="s">
        <v>38</v>
      </c>
      <c r="O231" s="88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9" t="s">
        <v>131</v>
      </c>
      <c r="AT231" s="229" t="s">
        <v>127</v>
      </c>
      <c r="AU231" s="229" t="s">
        <v>80</v>
      </c>
      <c r="AY231" s="14" t="s">
        <v>118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4" t="s">
        <v>80</v>
      </c>
      <c r="BK231" s="230">
        <f>ROUND(I231*H231,2)</f>
        <v>0</v>
      </c>
      <c r="BL231" s="14" t="s">
        <v>131</v>
      </c>
      <c r="BM231" s="229" t="s">
        <v>369</v>
      </c>
    </row>
    <row r="232" s="2" customFormat="1">
      <c r="A232" s="35"/>
      <c r="B232" s="36"/>
      <c r="C232" s="37"/>
      <c r="D232" s="231" t="s">
        <v>125</v>
      </c>
      <c r="E232" s="37"/>
      <c r="F232" s="232" t="s">
        <v>368</v>
      </c>
      <c r="G232" s="37"/>
      <c r="H232" s="37"/>
      <c r="I232" s="233"/>
      <c r="J232" s="37"/>
      <c r="K232" s="37"/>
      <c r="L232" s="41"/>
      <c r="M232" s="234"/>
      <c r="N232" s="235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125</v>
      </c>
      <c r="AU232" s="14" t="s">
        <v>80</v>
      </c>
    </row>
    <row r="233" s="2" customFormat="1" ht="24.15" customHeight="1">
      <c r="A233" s="35"/>
      <c r="B233" s="36"/>
      <c r="C233" s="236" t="s">
        <v>370</v>
      </c>
      <c r="D233" s="236" t="s">
        <v>127</v>
      </c>
      <c r="E233" s="237" t="s">
        <v>371</v>
      </c>
      <c r="F233" s="238" t="s">
        <v>372</v>
      </c>
      <c r="G233" s="239" t="s">
        <v>122</v>
      </c>
      <c r="H233" s="240">
        <v>50</v>
      </c>
      <c r="I233" s="241"/>
      <c r="J233" s="242">
        <f>ROUND(I233*H233,2)</f>
        <v>0</v>
      </c>
      <c r="K233" s="243"/>
      <c r="L233" s="244"/>
      <c r="M233" s="245" t="s">
        <v>1</v>
      </c>
      <c r="N233" s="246" t="s">
        <v>38</v>
      </c>
      <c r="O233" s="88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9" t="s">
        <v>131</v>
      </c>
      <c r="AT233" s="229" t="s">
        <v>127</v>
      </c>
      <c r="AU233" s="229" t="s">
        <v>80</v>
      </c>
      <c r="AY233" s="14" t="s">
        <v>118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4" t="s">
        <v>80</v>
      </c>
      <c r="BK233" s="230">
        <f>ROUND(I233*H233,2)</f>
        <v>0</v>
      </c>
      <c r="BL233" s="14" t="s">
        <v>131</v>
      </c>
      <c r="BM233" s="229" t="s">
        <v>373</v>
      </c>
    </row>
    <row r="234" s="2" customFormat="1">
      <c r="A234" s="35"/>
      <c r="B234" s="36"/>
      <c r="C234" s="37"/>
      <c r="D234" s="231" t="s">
        <v>125</v>
      </c>
      <c r="E234" s="37"/>
      <c r="F234" s="232" t="s">
        <v>372</v>
      </c>
      <c r="G234" s="37"/>
      <c r="H234" s="37"/>
      <c r="I234" s="233"/>
      <c r="J234" s="37"/>
      <c r="K234" s="37"/>
      <c r="L234" s="41"/>
      <c r="M234" s="234"/>
      <c r="N234" s="235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125</v>
      </c>
      <c r="AU234" s="14" t="s">
        <v>80</v>
      </c>
    </row>
    <row r="235" s="2" customFormat="1" ht="24.15" customHeight="1">
      <c r="A235" s="35"/>
      <c r="B235" s="36"/>
      <c r="C235" s="236" t="s">
        <v>374</v>
      </c>
      <c r="D235" s="236" t="s">
        <v>127</v>
      </c>
      <c r="E235" s="237" t="s">
        <v>375</v>
      </c>
      <c r="F235" s="238" t="s">
        <v>376</v>
      </c>
      <c r="G235" s="239" t="s">
        <v>122</v>
      </c>
      <c r="H235" s="240">
        <v>50</v>
      </c>
      <c r="I235" s="241"/>
      <c r="J235" s="242">
        <f>ROUND(I235*H235,2)</f>
        <v>0</v>
      </c>
      <c r="K235" s="243"/>
      <c r="L235" s="244"/>
      <c r="M235" s="245" t="s">
        <v>1</v>
      </c>
      <c r="N235" s="246" t="s">
        <v>38</v>
      </c>
      <c r="O235" s="88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9" t="s">
        <v>131</v>
      </c>
      <c r="AT235" s="229" t="s">
        <v>127</v>
      </c>
      <c r="AU235" s="229" t="s">
        <v>80</v>
      </c>
      <c r="AY235" s="14" t="s">
        <v>118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4" t="s">
        <v>80</v>
      </c>
      <c r="BK235" s="230">
        <f>ROUND(I235*H235,2)</f>
        <v>0</v>
      </c>
      <c r="BL235" s="14" t="s">
        <v>131</v>
      </c>
      <c r="BM235" s="229" t="s">
        <v>377</v>
      </c>
    </row>
    <row r="236" s="2" customFormat="1">
      <c r="A236" s="35"/>
      <c r="B236" s="36"/>
      <c r="C236" s="37"/>
      <c r="D236" s="231" t="s">
        <v>125</v>
      </c>
      <c r="E236" s="37"/>
      <c r="F236" s="232" t="s">
        <v>376</v>
      </c>
      <c r="G236" s="37"/>
      <c r="H236" s="37"/>
      <c r="I236" s="233"/>
      <c r="J236" s="37"/>
      <c r="K236" s="37"/>
      <c r="L236" s="41"/>
      <c r="M236" s="234"/>
      <c r="N236" s="235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125</v>
      </c>
      <c r="AU236" s="14" t="s">
        <v>80</v>
      </c>
    </row>
    <row r="237" s="2" customFormat="1" ht="24.15" customHeight="1">
      <c r="A237" s="35"/>
      <c r="B237" s="36"/>
      <c r="C237" s="236" t="s">
        <v>378</v>
      </c>
      <c r="D237" s="236" t="s">
        <v>127</v>
      </c>
      <c r="E237" s="237" t="s">
        <v>379</v>
      </c>
      <c r="F237" s="238" t="s">
        <v>380</v>
      </c>
      <c r="G237" s="239" t="s">
        <v>122</v>
      </c>
      <c r="H237" s="240">
        <v>550</v>
      </c>
      <c r="I237" s="241"/>
      <c r="J237" s="242">
        <f>ROUND(I237*H237,2)</f>
        <v>0</v>
      </c>
      <c r="K237" s="243"/>
      <c r="L237" s="244"/>
      <c r="M237" s="245" t="s">
        <v>1</v>
      </c>
      <c r="N237" s="246" t="s">
        <v>38</v>
      </c>
      <c r="O237" s="88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9" t="s">
        <v>131</v>
      </c>
      <c r="AT237" s="229" t="s">
        <v>127</v>
      </c>
      <c r="AU237" s="229" t="s">
        <v>80</v>
      </c>
      <c r="AY237" s="14" t="s">
        <v>118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4" t="s">
        <v>80</v>
      </c>
      <c r="BK237" s="230">
        <f>ROUND(I237*H237,2)</f>
        <v>0</v>
      </c>
      <c r="BL237" s="14" t="s">
        <v>131</v>
      </c>
      <c r="BM237" s="229" t="s">
        <v>381</v>
      </c>
    </row>
    <row r="238" s="2" customFormat="1">
      <c r="A238" s="35"/>
      <c r="B238" s="36"/>
      <c r="C238" s="37"/>
      <c r="D238" s="231" t="s">
        <v>125</v>
      </c>
      <c r="E238" s="37"/>
      <c r="F238" s="232" t="s">
        <v>380</v>
      </c>
      <c r="G238" s="37"/>
      <c r="H238" s="37"/>
      <c r="I238" s="233"/>
      <c r="J238" s="37"/>
      <c r="K238" s="37"/>
      <c r="L238" s="41"/>
      <c r="M238" s="234"/>
      <c r="N238" s="235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125</v>
      </c>
      <c r="AU238" s="14" t="s">
        <v>80</v>
      </c>
    </row>
    <row r="239" s="2" customFormat="1" ht="24.15" customHeight="1">
      <c r="A239" s="35"/>
      <c r="B239" s="36"/>
      <c r="C239" s="236" t="s">
        <v>382</v>
      </c>
      <c r="D239" s="236" t="s">
        <v>127</v>
      </c>
      <c r="E239" s="237" t="s">
        <v>383</v>
      </c>
      <c r="F239" s="238" t="s">
        <v>384</v>
      </c>
      <c r="G239" s="239" t="s">
        <v>122</v>
      </c>
      <c r="H239" s="240">
        <v>10</v>
      </c>
      <c r="I239" s="241"/>
      <c r="J239" s="242">
        <f>ROUND(I239*H239,2)</f>
        <v>0</v>
      </c>
      <c r="K239" s="243"/>
      <c r="L239" s="244"/>
      <c r="M239" s="245" t="s">
        <v>1</v>
      </c>
      <c r="N239" s="246" t="s">
        <v>38</v>
      </c>
      <c r="O239" s="88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9" t="s">
        <v>131</v>
      </c>
      <c r="AT239" s="229" t="s">
        <v>127</v>
      </c>
      <c r="AU239" s="229" t="s">
        <v>80</v>
      </c>
      <c r="AY239" s="14" t="s">
        <v>118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4" t="s">
        <v>80</v>
      </c>
      <c r="BK239" s="230">
        <f>ROUND(I239*H239,2)</f>
        <v>0</v>
      </c>
      <c r="BL239" s="14" t="s">
        <v>131</v>
      </c>
      <c r="BM239" s="229" t="s">
        <v>385</v>
      </c>
    </row>
    <row r="240" s="2" customFormat="1">
      <c r="A240" s="35"/>
      <c r="B240" s="36"/>
      <c r="C240" s="37"/>
      <c r="D240" s="231" t="s">
        <v>125</v>
      </c>
      <c r="E240" s="37"/>
      <c r="F240" s="232" t="s">
        <v>384</v>
      </c>
      <c r="G240" s="37"/>
      <c r="H240" s="37"/>
      <c r="I240" s="233"/>
      <c r="J240" s="37"/>
      <c r="K240" s="37"/>
      <c r="L240" s="41"/>
      <c r="M240" s="234"/>
      <c r="N240" s="235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125</v>
      </c>
      <c r="AU240" s="14" t="s">
        <v>80</v>
      </c>
    </row>
    <row r="241" s="2" customFormat="1" ht="24.15" customHeight="1">
      <c r="A241" s="35"/>
      <c r="B241" s="36"/>
      <c r="C241" s="236" t="s">
        <v>386</v>
      </c>
      <c r="D241" s="236" t="s">
        <v>127</v>
      </c>
      <c r="E241" s="237" t="s">
        <v>387</v>
      </c>
      <c r="F241" s="238" t="s">
        <v>388</v>
      </c>
      <c r="G241" s="239" t="s">
        <v>122</v>
      </c>
      <c r="H241" s="240">
        <v>10</v>
      </c>
      <c r="I241" s="241"/>
      <c r="J241" s="242">
        <f>ROUND(I241*H241,2)</f>
        <v>0</v>
      </c>
      <c r="K241" s="243"/>
      <c r="L241" s="244"/>
      <c r="M241" s="245" t="s">
        <v>1</v>
      </c>
      <c r="N241" s="246" t="s">
        <v>38</v>
      </c>
      <c r="O241" s="88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9" t="s">
        <v>131</v>
      </c>
      <c r="AT241" s="229" t="s">
        <v>127</v>
      </c>
      <c r="AU241" s="229" t="s">
        <v>80</v>
      </c>
      <c r="AY241" s="14" t="s">
        <v>118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4" t="s">
        <v>80</v>
      </c>
      <c r="BK241" s="230">
        <f>ROUND(I241*H241,2)</f>
        <v>0</v>
      </c>
      <c r="BL241" s="14" t="s">
        <v>131</v>
      </c>
      <c r="BM241" s="229" t="s">
        <v>389</v>
      </c>
    </row>
    <row r="242" s="2" customFormat="1">
      <c r="A242" s="35"/>
      <c r="B242" s="36"/>
      <c r="C242" s="37"/>
      <c r="D242" s="231" t="s">
        <v>125</v>
      </c>
      <c r="E242" s="37"/>
      <c r="F242" s="232" t="s">
        <v>388</v>
      </c>
      <c r="G242" s="37"/>
      <c r="H242" s="37"/>
      <c r="I242" s="233"/>
      <c r="J242" s="37"/>
      <c r="K242" s="37"/>
      <c r="L242" s="41"/>
      <c r="M242" s="234"/>
      <c r="N242" s="235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125</v>
      </c>
      <c r="AU242" s="14" t="s">
        <v>80</v>
      </c>
    </row>
    <row r="243" s="2" customFormat="1" ht="37.8" customHeight="1">
      <c r="A243" s="35"/>
      <c r="B243" s="36"/>
      <c r="C243" s="217" t="s">
        <v>390</v>
      </c>
      <c r="D243" s="217" t="s">
        <v>119</v>
      </c>
      <c r="E243" s="218" t="s">
        <v>391</v>
      </c>
      <c r="F243" s="219" t="s">
        <v>392</v>
      </c>
      <c r="G243" s="220" t="s">
        <v>130</v>
      </c>
      <c r="H243" s="221">
        <v>800</v>
      </c>
      <c r="I243" s="222"/>
      <c r="J243" s="223">
        <f>ROUND(I243*H243,2)</f>
        <v>0</v>
      </c>
      <c r="K243" s="224"/>
      <c r="L243" s="41"/>
      <c r="M243" s="225" t="s">
        <v>1</v>
      </c>
      <c r="N243" s="226" t="s">
        <v>38</v>
      </c>
      <c r="O243" s="88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9" t="s">
        <v>123</v>
      </c>
      <c r="AT243" s="229" t="s">
        <v>119</v>
      </c>
      <c r="AU243" s="229" t="s">
        <v>80</v>
      </c>
      <c r="AY243" s="14" t="s">
        <v>118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4" t="s">
        <v>80</v>
      </c>
      <c r="BK243" s="230">
        <f>ROUND(I243*H243,2)</f>
        <v>0</v>
      </c>
      <c r="BL243" s="14" t="s">
        <v>123</v>
      </c>
      <c r="BM243" s="229" t="s">
        <v>393</v>
      </c>
    </row>
    <row r="244" s="2" customFormat="1">
      <c r="A244" s="35"/>
      <c r="B244" s="36"/>
      <c r="C244" s="37"/>
      <c r="D244" s="231" t="s">
        <v>125</v>
      </c>
      <c r="E244" s="37"/>
      <c r="F244" s="232" t="s">
        <v>394</v>
      </c>
      <c r="G244" s="37"/>
      <c r="H244" s="37"/>
      <c r="I244" s="233"/>
      <c r="J244" s="37"/>
      <c r="K244" s="37"/>
      <c r="L244" s="41"/>
      <c r="M244" s="234"/>
      <c r="N244" s="235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125</v>
      </c>
      <c r="AU244" s="14" t="s">
        <v>80</v>
      </c>
    </row>
    <row r="245" s="2" customFormat="1" ht="37.8" customHeight="1">
      <c r="A245" s="35"/>
      <c r="B245" s="36"/>
      <c r="C245" s="217" t="s">
        <v>395</v>
      </c>
      <c r="D245" s="217" t="s">
        <v>119</v>
      </c>
      <c r="E245" s="218" t="s">
        <v>396</v>
      </c>
      <c r="F245" s="219" t="s">
        <v>397</v>
      </c>
      <c r="G245" s="220" t="s">
        <v>130</v>
      </c>
      <c r="H245" s="221">
        <v>13</v>
      </c>
      <c r="I245" s="222"/>
      <c r="J245" s="223">
        <f>ROUND(I245*H245,2)</f>
        <v>0</v>
      </c>
      <c r="K245" s="224"/>
      <c r="L245" s="41"/>
      <c r="M245" s="225" t="s">
        <v>1</v>
      </c>
      <c r="N245" s="226" t="s">
        <v>38</v>
      </c>
      <c r="O245" s="88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9" t="s">
        <v>123</v>
      </c>
      <c r="AT245" s="229" t="s">
        <v>119</v>
      </c>
      <c r="AU245" s="229" t="s">
        <v>80</v>
      </c>
      <c r="AY245" s="14" t="s">
        <v>118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4" t="s">
        <v>80</v>
      </c>
      <c r="BK245" s="230">
        <f>ROUND(I245*H245,2)</f>
        <v>0</v>
      </c>
      <c r="BL245" s="14" t="s">
        <v>123</v>
      </c>
      <c r="BM245" s="229" t="s">
        <v>398</v>
      </c>
    </row>
    <row r="246" s="2" customFormat="1">
      <c r="A246" s="35"/>
      <c r="B246" s="36"/>
      <c r="C246" s="37"/>
      <c r="D246" s="231" t="s">
        <v>125</v>
      </c>
      <c r="E246" s="37"/>
      <c r="F246" s="232" t="s">
        <v>399</v>
      </c>
      <c r="G246" s="37"/>
      <c r="H246" s="37"/>
      <c r="I246" s="233"/>
      <c r="J246" s="37"/>
      <c r="K246" s="37"/>
      <c r="L246" s="41"/>
      <c r="M246" s="234"/>
      <c r="N246" s="235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125</v>
      </c>
      <c r="AU246" s="14" t="s">
        <v>80</v>
      </c>
    </row>
    <row r="247" s="2" customFormat="1" ht="37.8" customHeight="1">
      <c r="A247" s="35"/>
      <c r="B247" s="36"/>
      <c r="C247" s="217" t="s">
        <v>400</v>
      </c>
      <c r="D247" s="217" t="s">
        <v>119</v>
      </c>
      <c r="E247" s="218" t="s">
        <v>401</v>
      </c>
      <c r="F247" s="219" t="s">
        <v>402</v>
      </c>
      <c r="G247" s="220" t="s">
        <v>130</v>
      </c>
      <c r="H247" s="221">
        <v>1</v>
      </c>
      <c r="I247" s="222"/>
      <c r="J247" s="223">
        <f>ROUND(I247*H247,2)</f>
        <v>0</v>
      </c>
      <c r="K247" s="224"/>
      <c r="L247" s="41"/>
      <c r="M247" s="225" t="s">
        <v>1</v>
      </c>
      <c r="N247" s="226" t="s">
        <v>38</v>
      </c>
      <c r="O247" s="88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9" t="s">
        <v>123</v>
      </c>
      <c r="AT247" s="229" t="s">
        <v>119</v>
      </c>
      <c r="AU247" s="229" t="s">
        <v>80</v>
      </c>
      <c r="AY247" s="14" t="s">
        <v>118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4" t="s">
        <v>80</v>
      </c>
      <c r="BK247" s="230">
        <f>ROUND(I247*H247,2)</f>
        <v>0</v>
      </c>
      <c r="BL247" s="14" t="s">
        <v>123</v>
      </c>
      <c r="BM247" s="229" t="s">
        <v>403</v>
      </c>
    </row>
    <row r="248" s="2" customFormat="1">
      <c r="A248" s="35"/>
      <c r="B248" s="36"/>
      <c r="C248" s="37"/>
      <c r="D248" s="231" t="s">
        <v>125</v>
      </c>
      <c r="E248" s="37"/>
      <c r="F248" s="232" t="s">
        <v>404</v>
      </c>
      <c r="G248" s="37"/>
      <c r="H248" s="37"/>
      <c r="I248" s="233"/>
      <c r="J248" s="37"/>
      <c r="K248" s="37"/>
      <c r="L248" s="41"/>
      <c r="M248" s="234"/>
      <c r="N248" s="235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125</v>
      </c>
      <c r="AU248" s="14" t="s">
        <v>80</v>
      </c>
    </row>
    <row r="249" s="2" customFormat="1" ht="24.15" customHeight="1">
      <c r="A249" s="35"/>
      <c r="B249" s="36"/>
      <c r="C249" s="217" t="s">
        <v>405</v>
      </c>
      <c r="D249" s="217" t="s">
        <v>119</v>
      </c>
      <c r="E249" s="218" t="s">
        <v>406</v>
      </c>
      <c r="F249" s="219" t="s">
        <v>407</v>
      </c>
      <c r="G249" s="220" t="s">
        <v>130</v>
      </c>
      <c r="H249" s="221">
        <v>1</v>
      </c>
      <c r="I249" s="222"/>
      <c r="J249" s="223">
        <f>ROUND(I249*H249,2)</f>
        <v>0</v>
      </c>
      <c r="K249" s="224"/>
      <c r="L249" s="41"/>
      <c r="M249" s="225" t="s">
        <v>1</v>
      </c>
      <c r="N249" s="226" t="s">
        <v>38</v>
      </c>
      <c r="O249" s="88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9" t="s">
        <v>123</v>
      </c>
      <c r="AT249" s="229" t="s">
        <v>119</v>
      </c>
      <c r="AU249" s="229" t="s">
        <v>80</v>
      </c>
      <c r="AY249" s="14" t="s">
        <v>118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4" t="s">
        <v>80</v>
      </c>
      <c r="BK249" s="230">
        <f>ROUND(I249*H249,2)</f>
        <v>0</v>
      </c>
      <c r="BL249" s="14" t="s">
        <v>123</v>
      </c>
      <c r="BM249" s="229" t="s">
        <v>408</v>
      </c>
    </row>
    <row r="250" s="2" customFormat="1">
      <c r="A250" s="35"/>
      <c r="B250" s="36"/>
      <c r="C250" s="37"/>
      <c r="D250" s="231" t="s">
        <v>125</v>
      </c>
      <c r="E250" s="37"/>
      <c r="F250" s="232" t="s">
        <v>409</v>
      </c>
      <c r="G250" s="37"/>
      <c r="H250" s="37"/>
      <c r="I250" s="233"/>
      <c r="J250" s="37"/>
      <c r="K250" s="37"/>
      <c r="L250" s="41"/>
      <c r="M250" s="234"/>
      <c r="N250" s="235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125</v>
      </c>
      <c r="AU250" s="14" t="s">
        <v>80</v>
      </c>
    </row>
    <row r="251" s="2" customFormat="1" ht="24.15" customHeight="1">
      <c r="A251" s="35"/>
      <c r="B251" s="36"/>
      <c r="C251" s="217" t="s">
        <v>410</v>
      </c>
      <c r="D251" s="217" t="s">
        <v>119</v>
      </c>
      <c r="E251" s="218" t="s">
        <v>411</v>
      </c>
      <c r="F251" s="219" t="s">
        <v>412</v>
      </c>
      <c r="G251" s="220" t="s">
        <v>130</v>
      </c>
      <c r="H251" s="221">
        <v>1</v>
      </c>
      <c r="I251" s="222"/>
      <c r="J251" s="223">
        <f>ROUND(I251*H251,2)</f>
        <v>0</v>
      </c>
      <c r="K251" s="224"/>
      <c r="L251" s="41"/>
      <c r="M251" s="225" t="s">
        <v>1</v>
      </c>
      <c r="N251" s="226" t="s">
        <v>38</v>
      </c>
      <c r="O251" s="88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9" t="s">
        <v>123</v>
      </c>
      <c r="AT251" s="229" t="s">
        <v>119</v>
      </c>
      <c r="AU251" s="229" t="s">
        <v>80</v>
      </c>
      <c r="AY251" s="14" t="s">
        <v>118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4" t="s">
        <v>80</v>
      </c>
      <c r="BK251" s="230">
        <f>ROUND(I251*H251,2)</f>
        <v>0</v>
      </c>
      <c r="BL251" s="14" t="s">
        <v>123</v>
      </c>
      <c r="BM251" s="229" t="s">
        <v>413</v>
      </c>
    </row>
    <row r="252" s="2" customFormat="1">
      <c r="A252" s="35"/>
      <c r="B252" s="36"/>
      <c r="C252" s="37"/>
      <c r="D252" s="231" t="s">
        <v>125</v>
      </c>
      <c r="E252" s="37"/>
      <c r="F252" s="232" t="s">
        <v>414</v>
      </c>
      <c r="G252" s="37"/>
      <c r="H252" s="37"/>
      <c r="I252" s="233"/>
      <c r="J252" s="37"/>
      <c r="K252" s="37"/>
      <c r="L252" s="41"/>
      <c r="M252" s="234"/>
      <c r="N252" s="235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125</v>
      </c>
      <c r="AU252" s="14" t="s">
        <v>80</v>
      </c>
    </row>
    <row r="253" s="2" customFormat="1" ht="24.15" customHeight="1">
      <c r="A253" s="35"/>
      <c r="B253" s="36"/>
      <c r="C253" s="236" t="s">
        <v>415</v>
      </c>
      <c r="D253" s="236" t="s">
        <v>127</v>
      </c>
      <c r="E253" s="237" t="s">
        <v>416</v>
      </c>
      <c r="F253" s="238" t="s">
        <v>417</v>
      </c>
      <c r="G253" s="239" t="s">
        <v>122</v>
      </c>
      <c r="H253" s="240">
        <v>100</v>
      </c>
      <c r="I253" s="241"/>
      <c r="J253" s="242">
        <f>ROUND(I253*H253,2)</f>
        <v>0</v>
      </c>
      <c r="K253" s="243"/>
      <c r="L253" s="244"/>
      <c r="M253" s="245" t="s">
        <v>1</v>
      </c>
      <c r="N253" s="246" t="s">
        <v>38</v>
      </c>
      <c r="O253" s="88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9" t="s">
        <v>131</v>
      </c>
      <c r="AT253" s="229" t="s">
        <v>127</v>
      </c>
      <c r="AU253" s="229" t="s">
        <v>80</v>
      </c>
      <c r="AY253" s="14" t="s">
        <v>118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4" t="s">
        <v>80</v>
      </c>
      <c r="BK253" s="230">
        <f>ROUND(I253*H253,2)</f>
        <v>0</v>
      </c>
      <c r="BL253" s="14" t="s">
        <v>131</v>
      </c>
      <c r="BM253" s="229" t="s">
        <v>418</v>
      </c>
    </row>
    <row r="254" s="2" customFormat="1">
      <c r="A254" s="35"/>
      <c r="B254" s="36"/>
      <c r="C254" s="37"/>
      <c r="D254" s="231" t="s">
        <v>125</v>
      </c>
      <c r="E254" s="37"/>
      <c r="F254" s="232" t="s">
        <v>417</v>
      </c>
      <c r="G254" s="37"/>
      <c r="H254" s="37"/>
      <c r="I254" s="233"/>
      <c r="J254" s="37"/>
      <c r="K254" s="37"/>
      <c r="L254" s="41"/>
      <c r="M254" s="234"/>
      <c r="N254" s="235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125</v>
      </c>
      <c r="AU254" s="14" t="s">
        <v>80</v>
      </c>
    </row>
    <row r="255" s="2" customFormat="1" ht="24.15" customHeight="1">
      <c r="A255" s="35"/>
      <c r="B255" s="36"/>
      <c r="C255" s="217" t="s">
        <v>419</v>
      </c>
      <c r="D255" s="217" t="s">
        <v>119</v>
      </c>
      <c r="E255" s="218" t="s">
        <v>420</v>
      </c>
      <c r="F255" s="219" t="s">
        <v>421</v>
      </c>
      <c r="G255" s="220" t="s">
        <v>130</v>
      </c>
      <c r="H255" s="221">
        <v>3</v>
      </c>
      <c r="I255" s="222"/>
      <c r="J255" s="223">
        <f>ROUND(I255*H255,2)</f>
        <v>0</v>
      </c>
      <c r="K255" s="224"/>
      <c r="L255" s="41"/>
      <c r="M255" s="225" t="s">
        <v>1</v>
      </c>
      <c r="N255" s="226" t="s">
        <v>38</v>
      </c>
      <c r="O255" s="88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9" t="s">
        <v>123</v>
      </c>
      <c r="AT255" s="229" t="s">
        <v>119</v>
      </c>
      <c r="AU255" s="229" t="s">
        <v>80</v>
      </c>
      <c r="AY255" s="14" t="s">
        <v>118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4" t="s">
        <v>80</v>
      </c>
      <c r="BK255" s="230">
        <f>ROUND(I255*H255,2)</f>
        <v>0</v>
      </c>
      <c r="BL255" s="14" t="s">
        <v>123</v>
      </c>
      <c r="BM255" s="229" t="s">
        <v>422</v>
      </c>
    </row>
    <row r="256" s="2" customFormat="1">
      <c r="A256" s="35"/>
      <c r="B256" s="36"/>
      <c r="C256" s="37"/>
      <c r="D256" s="231" t="s">
        <v>125</v>
      </c>
      <c r="E256" s="37"/>
      <c r="F256" s="232" t="s">
        <v>423</v>
      </c>
      <c r="G256" s="37"/>
      <c r="H256" s="37"/>
      <c r="I256" s="233"/>
      <c r="J256" s="37"/>
      <c r="K256" s="37"/>
      <c r="L256" s="41"/>
      <c r="M256" s="234"/>
      <c r="N256" s="235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125</v>
      </c>
      <c r="AU256" s="14" t="s">
        <v>80</v>
      </c>
    </row>
    <row r="257" s="2" customFormat="1" ht="37.8" customHeight="1">
      <c r="A257" s="35"/>
      <c r="B257" s="36"/>
      <c r="C257" s="217" t="s">
        <v>424</v>
      </c>
      <c r="D257" s="217" t="s">
        <v>119</v>
      </c>
      <c r="E257" s="218" t="s">
        <v>425</v>
      </c>
      <c r="F257" s="219" t="s">
        <v>426</v>
      </c>
      <c r="G257" s="220" t="s">
        <v>130</v>
      </c>
      <c r="H257" s="221">
        <v>1</v>
      </c>
      <c r="I257" s="222"/>
      <c r="J257" s="223">
        <f>ROUND(I257*H257,2)</f>
        <v>0</v>
      </c>
      <c r="K257" s="224"/>
      <c r="L257" s="41"/>
      <c r="M257" s="225" t="s">
        <v>1</v>
      </c>
      <c r="N257" s="226" t="s">
        <v>38</v>
      </c>
      <c r="O257" s="88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9" t="s">
        <v>123</v>
      </c>
      <c r="AT257" s="229" t="s">
        <v>119</v>
      </c>
      <c r="AU257" s="229" t="s">
        <v>80</v>
      </c>
      <c r="AY257" s="14" t="s">
        <v>118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4" t="s">
        <v>80</v>
      </c>
      <c r="BK257" s="230">
        <f>ROUND(I257*H257,2)</f>
        <v>0</v>
      </c>
      <c r="BL257" s="14" t="s">
        <v>123</v>
      </c>
      <c r="BM257" s="229" t="s">
        <v>427</v>
      </c>
    </row>
    <row r="258" s="2" customFormat="1">
      <c r="A258" s="35"/>
      <c r="B258" s="36"/>
      <c r="C258" s="37"/>
      <c r="D258" s="231" t="s">
        <v>125</v>
      </c>
      <c r="E258" s="37"/>
      <c r="F258" s="232" t="s">
        <v>428</v>
      </c>
      <c r="G258" s="37"/>
      <c r="H258" s="37"/>
      <c r="I258" s="233"/>
      <c r="J258" s="37"/>
      <c r="K258" s="37"/>
      <c r="L258" s="41"/>
      <c r="M258" s="234"/>
      <c r="N258" s="235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125</v>
      </c>
      <c r="AU258" s="14" t="s">
        <v>80</v>
      </c>
    </row>
    <row r="259" s="2" customFormat="1" ht="76.35" customHeight="1">
      <c r="A259" s="35"/>
      <c r="B259" s="36"/>
      <c r="C259" s="236" t="s">
        <v>429</v>
      </c>
      <c r="D259" s="236" t="s">
        <v>127</v>
      </c>
      <c r="E259" s="237" t="s">
        <v>430</v>
      </c>
      <c r="F259" s="238" t="s">
        <v>431</v>
      </c>
      <c r="G259" s="239" t="s">
        <v>130</v>
      </c>
      <c r="H259" s="240">
        <v>2</v>
      </c>
      <c r="I259" s="241"/>
      <c r="J259" s="242">
        <f>ROUND(I259*H259,2)</f>
        <v>0</v>
      </c>
      <c r="K259" s="243"/>
      <c r="L259" s="244"/>
      <c r="M259" s="245" t="s">
        <v>1</v>
      </c>
      <c r="N259" s="246" t="s">
        <v>38</v>
      </c>
      <c r="O259" s="88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9" t="s">
        <v>131</v>
      </c>
      <c r="AT259" s="229" t="s">
        <v>127</v>
      </c>
      <c r="AU259" s="229" t="s">
        <v>80</v>
      </c>
      <c r="AY259" s="14" t="s">
        <v>118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4" t="s">
        <v>80</v>
      </c>
      <c r="BK259" s="230">
        <f>ROUND(I259*H259,2)</f>
        <v>0</v>
      </c>
      <c r="BL259" s="14" t="s">
        <v>131</v>
      </c>
      <c r="BM259" s="229" t="s">
        <v>432</v>
      </c>
    </row>
    <row r="260" s="2" customFormat="1">
      <c r="A260" s="35"/>
      <c r="B260" s="36"/>
      <c r="C260" s="37"/>
      <c r="D260" s="231" t="s">
        <v>125</v>
      </c>
      <c r="E260" s="37"/>
      <c r="F260" s="232" t="s">
        <v>431</v>
      </c>
      <c r="G260" s="37"/>
      <c r="H260" s="37"/>
      <c r="I260" s="233"/>
      <c r="J260" s="37"/>
      <c r="K260" s="37"/>
      <c r="L260" s="41"/>
      <c r="M260" s="234"/>
      <c r="N260" s="235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125</v>
      </c>
      <c r="AU260" s="14" t="s">
        <v>80</v>
      </c>
    </row>
    <row r="261" s="2" customFormat="1" ht="76.35" customHeight="1">
      <c r="A261" s="35"/>
      <c r="B261" s="36"/>
      <c r="C261" s="236" t="s">
        <v>433</v>
      </c>
      <c r="D261" s="236" t="s">
        <v>127</v>
      </c>
      <c r="E261" s="237" t="s">
        <v>434</v>
      </c>
      <c r="F261" s="238" t="s">
        <v>435</v>
      </c>
      <c r="G261" s="239" t="s">
        <v>130</v>
      </c>
      <c r="H261" s="240">
        <v>1</v>
      </c>
      <c r="I261" s="241"/>
      <c r="J261" s="242">
        <f>ROUND(I261*H261,2)</f>
        <v>0</v>
      </c>
      <c r="K261" s="243"/>
      <c r="L261" s="244"/>
      <c r="M261" s="245" t="s">
        <v>1</v>
      </c>
      <c r="N261" s="246" t="s">
        <v>38</v>
      </c>
      <c r="O261" s="88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9" t="s">
        <v>131</v>
      </c>
      <c r="AT261" s="229" t="s">
        <v>127</v>
      </c>
      <c r="AU261" s="229" t="s">
        <v>80</v>
      </c>
      <c r="AY261" s="14" t="s">
        <v>118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4" t="s">
        <v>80</v>
      </c>
      <c r="BK261" s="230">
        <f>ROUND(I261*H261,2)</f>
        <v>0</v>
      </c>
      <c r="BL261" s="14" t="s">
        <v>131</v>
      </c>
      <c r="BM261" s="229" t="s">
        <v>436</v>
      </c>
    </row>
    <row r="262" s="2" customFormat="1">
      <c r="A262" s="35"/>
      <c r="B262" s="36"/>
      <c r="C262" s="37"/>
      <c r="D262" s="231" t="s">
        <v>125</v>
      </c>
      <c r="E262" s="37"/>
      <c r="F262" s="232" t="s">
        <v>435</v>
      </c>
      <c r="G262" s="37"/>
      <c r="H262" s="37"/>
      <c r="I262" s="233"/>
      <c r="J262" s="37"/>
      <c r="K262" s="37"/>
      <c r="L262" s="41"/>
      <c r="M262" s="234"/>
      <c r="N262" s="235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125</v>
      </c>
      <c r="AU262" s="14" t="s">
        <v>80</v>
      </c>
    </row>
    <row r="263" s="2" customFormat="1" ht="49.05" customHeight="1">
      <c r="A263" s="35"/>
      <c r="B263" s="36"/>
      <c r="C263" s="236" t="s">
        <v>437</v>
      </c>
      <c r="D263" s="236" t="s">
        <v>127</v>
      </c>
      <c r="E263" s="237" t="s">
        <v>438</v>
      </c>
      <c r="F263" s="238" t="s">
        <v>439</v>
      </c>
      <c r="G263" s="239" t="s">
        <v>130</v>
      </c>
      <c r="H263" s="240">
        <v>1</v>
      </c>
      <c r="I263" s="241"/>
      <c r="J263" s="242">
        <f>ROUND(I263*H263,2)</f>
        <v>0</v>
      </c>
      <c r="K263" s="243"/>
      <c r="L263" s="244"/>
      <c r="M263" s="245" t="s">
        <v>1</v>
      </c>
      <c r="N263" s="246" t="s">
        <v>38</v>
      </c>
      <c r="O263" s="88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9" t="s">
        <v>131</v>
      </c>
      <c r="AT263" s="229" t="s">
        <v>127</v>
      </c>
      <c r="AU263" s="229" t="s">
        <v>80</v>
      </c>
      <c r="AY263" s="14" t="s">
        <v>118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4" t="s">
        <v>80</v>
      </c>
      <c r="BK263" s="230">
        <f>ROUND(I263*H263,2)</f>
        <v>0</v>
      </c>
      <c r="BL263" s="14" t="s">
        <v>131</v>
      </c>
      <c r="BM263" s="229" t="s">
        <v>440</v>
      </c>
    </row>
    <row r="264" s="2" customFormat="1">
      <c r="A264" s="35"/>
      <c r="B264" s="36"/>
      <c r="C264" s="37"/>
      <c r="D264" s="231" t="s">
        <v>125</v>
      </c>
      <c r="E264" s="37"/>
      <c r="F264" s="232" t="s">
        <v>439</v>
      </c>
      <c r="G264" s="37"/>
      <c r="H264" s="37"/>
      <c r="I264" s="233"/>
      <c r="J264" s="37"/>
      <c r="K264" s="37"/>
      <c r="L264" s="41"/>
      <c r="M264" s="234"/>
      <c r="N264" s="235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125</v>
      </c>
      <c r="AU264" s="14" t="s">
        <v>80</v>
      </c>
    </row>
    <row r="265" s="2" customFormat="1" ht="49.05" customHeight="1">
      <c r="A265" s="35"/>
      <c r="B265" s="36"/>
      <c r="C265" s="236" t="s">
        <v>441</v>
      </c>
      <c r="D265" s="236" t="s">
        <v>127</v>
      </c>
      <c r="E265" s="237" t="s">
        <v>442</v>
      </c>
      <c r="F265" s="238" t="s">
        <v>443</v>
      </c>
      <c r="G265" s="239" t="s">
        <v>130</v>
      </c>
      <c r="H265" s="240">
        <v>1</v>
      </c>
      <c r="I265" s="241"/>
      <c r="J265" s="242">
        <f>ROUND(I265*H265,2)</f>
        <v>0</v>
      </c>
      <c r="K265" s="243"/>
      <c r="L265" s="244"/>
      <c r="M265" s="245" t="s">
        <v>1</v>
      </c>
      <c r="N265" s="246" t="s">
        <v>38</v>
      </c>
      <c r="O265" s="88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9" t="s">
        <v>131</v>
      </c>
      <c r="AT265" s="229" t="s">
        <v>127</v>
      </c>
      <c r="AU265" s="229" t="s">
        <v>80</v>
      </c>
      <c r="AY265" s="14" t="s">
        <v>118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4" t="s">
        <v>80</v>
      </c>
      <c r="BK265" s="230">
        <f>ROUND(I265*H265,2)</f>
        <v>0</v>
      </c>
      <c r="BL265" s="14" t="s">
        <v>131</v>
      </c>
      <c r="BM265" s="229" t="s">
        <v>444</v>
      </c>
    </row>
    <row r="266" s="2" customFormat="1">
      <c r="A266" s="35"/>
      <c r="B266" s="36"/>
      <c r="C266" s="37"/>
      <c r="D266" s="231" t="s">
        <v>125</v>
      </c>
      <c r="E266" s="37"/>
      <c r="F266" s="232" t="s">
        <v>443</v>
      </c>
      <c r="G266" s="37"/>
      <c r="H266" s="37"/>
      <c r="I266" s="233"/>
      <c r="J266" s="37"/>
      <c r="K266" s="37"/>
      <c r="L266" s="41"/>
      <c r="M266" s="234"/>
      <c r="N266" s="235"/>
      <c r="O266" s="88"/>
      <c r="P266" s="88"/>
      <c r="Q266" s="88"/>
      <c r="R266" s="88"/>
      <c r="S266" s="88"/>
      <c r="T266" s="89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125</v>
      </c>
      <c r="AU266" s="14" t="s">
        <v>80</v>
      </c>
    </row>
    <row r="267" s="2" customFormat="1" ht="49.05" customHeight="1">
      <c r="A267" s="35"/>
      <c r="B267" s="36"/>
      <c r="C267" s="236" t="s">
        <v>445</v>
      </c>
      <c r="D267" s="236" t="s">
        <v>127</v>
      </c>
      <c r="E267" s="237" t="s">
        <v>446</v>
      </c>
      <c r="F267" s="238" t="s">
        <v>447</v>
      </c>
      <c r="G267" s="239" t="s">
        <v>130</v>
      </c>
      <c r="H267" s="240">
        <v>1</v>
      </c>
      <c r="I267" s="241"/>
      <c r="J267" s="242">
        <f>ROUND(I267*H267,2)</f>
        <v>0</v>
      </c>
      <c r="K267" s="243"/>
      <c r="L267" s="244"/>
      <c r="M267" s="245" t="s">
        <v>1</v>
      </c>
      <c r="N267" s="246" t="s">
        <v>38</v>
      </c>
      <c r="O267" s="88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9" t="s">
        <v>131</v>
      </c>
      <c r="AT267" s="229" t="s">
        <v>127</v>
      </c>
      <c r="AU267" s="229" t="s">
        <v>80</v>
      </c>
      <c r="AY267" s="14" t="s">
        <v>118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4" t="s">
        <v>80</v>
      </c>
      <c r="BK267" s="230">
        <f>ROUND(I267*H267,2)</f>
        <v>0</v>
      </c>
      <c r="BL267" s="14" t="s">
        <v>131</v>
      </c>
      <c r="BM267" s="229" t="s">
        <v>448</v>
      </c>
    </row>
    <row r="268" s="2" customFormat="1">
      <c r="A268" s="35"/>
      <c r="B268" s="36"/>
      <c r="C268" s="37"/>
      <c r="D268" s="231" t="s">
        <v>125</v>
      </c>
      <c r="E268" s="37"/>
      <c r="F268" s="232" t="s">
        <v>447</v>
      </c>
      <c r="G268" s="37"/>
      <c r="H268" s="37"/>
      <c r="I268" s="233"/>
      <c r="J268" s="37"/>
      <c r="K268" s="37"/>
      <c r="L268" s="41"/>
      <c r="M268" s="234"/>
      <c r="N268" s="235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125</v>
      </c>
      <c r="AU268" s="14" t="s">
        <v>80</v>
      </c>
    </row>
    <row r="269" s="2" customFormat="1" ht="37.8" customHeight="1">
      <c r="A269" s="35"/>
      <c r="B269" s="36"/>
      <c r="C269" s="217" t="s">
        <v>449</v>
      </c>
      <c r="D269" s="217" t="s">
        <v>119</v>
      </c>
      <c r="E269" s="218" t="s">
        <v>450</v>
      </c>
      <c r="F269" s="219" t="s">
        <v>451</v>
      </c>
      <c r="G269" s="220" t="s">
        <v>130</v>
      </c>
      <c r="H269" s="221">
        <v>2</v>
      </c>
      <c r="I269" s="222"/>
      <c r="J269" s="223">
        <f>ROUND(I269*H269,2)</f>
        <v>0</v>
      </c>
      <c r="K269" s="224"/>
      <c r="L269" s="41"/>
      <c r="M269" s="225" t="s">
        <v>1</v>
      </c>
      <c r="N269" s="226" t="s">
        <v>38</v>
      </c>
      <c r="O269" s="88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9" t="s">
        <v>123</v>
      </c>
      <c r="AT269" s="229" t="s">
        <v>119</v>
      </c>
      <c r="AU269" s="229" t="s">
        <v>80</v>
      </c>
      <c r="AY269" s="14" t="s">
        <v>118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4" t="s">
        <v>80</v>
      </c>
      <c r="BK269" s="230">
        <f>ROUND(I269*H269,2)</f>
        <v>0</v>
      </c>
      <c r="BL269" s="14" t="s">
        <v>123</v>
      </c>
      <c r="BM269" s="229" t="s">
        <v>452</v>
      </c>
    </row>
    <row r="270" s="2" customFormat="1">
      <c r="A270" s="35"/>
      <c r="B270" s="36"/>
      <c r="C270" s="37"/>
      <c r="D270" s="231" t="s">
        <v>125</v>
      </c>
      <c r="E270" s="37"/>
      <c r="F270" s="232" t="s">
        <v>453</v>
      </c>
      <c r="G270" s="37"/>
      <c r="H270" s="37"/>
      <c r="I270" s="233"/>
      <c r="J270" s="37"/>
      <c r="K270" s="37"/>
      <c r="L270" s="41"/>
      <c r="M270" s="234"/>
      <c r="N270" s="235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125</v>
      </c>
      <c r="AU270" s="14" t="s">
        <v>80</v>
      </c>
    </row>
    <row r="271" s="2" customFormat="1" ht="14.4" customHeight="1">
      <c r="A271" s="35"/>
      <c r="B271" s="36"/>
      <c r="C271" s="217" t="s">
        <v>454</v>
      </c>
      <c r="D271" s="217" t="s">
        <v>119</v>
      </c>
      <c r="E271" s="218" t="s">
        <v>455</v>
      </c>
      <c r="F271" s="219" t="s">
        <v>456</v>
      </c>
      <c r="G271" s="220" t="s">
        <v>130</v>
      </c>
      <c r="H271" s="221">
        <v>3</v>
      </c>
      <c r="I271" s="222"/>
      <c r="J271" s="223">
        <f>ROUND(I271*H271,2)</f>
        <v>0</v>
      </c>
      <c r="K271" s="224"/>
      <c r="L271" s="41"/>
      <c r="M271" s="225" t="s">
        <v>1</v>
      </c>
      <c r="N271" s="226" t="s">
        <v>38</v>
      </c>
      <c r="O271" s="88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9" t="s">
        <v>123</v>
      </c>
      <c r="AT271" s="229" t="s">
        <v>119</v>
      </c>
      <c r="AU271" s="229" t="s">
        <v>80</v>
      </c>
      <c r="AY271" s="14" t="s">
        <v>118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4" t="s">
        <v>80</v>
      </c>
      <c r="BK271" s="230">
        <f>ROUND(I271*H271,2)</f>
        <v>0</v>
      </c>
      <c r="BL271" s="14" t="s">
        <v>123</v>
      </c>
      <c r="BM271" s="229" t="s">
        <v>457</v>
      </c>
    </row>
    <row r="272" s="2" customFormat="1">
      <c r="A272" s="35"/>
      <c r="B272" s="36"/>
      <c r="C272" s="37"/>
      <c r="D272" s="231" t="s">
        <v>125</v>
      </c>
      <c r="E272" s="37"/>
      <c r="F272" s="232" t="s">
        <v>458</v>
      </c>
      <c r="G272" s="37"/>
      <c r="H272" s="37"/>
      <c r="I272" s="233"/>
      <c r="J272" s="37"/>
      <c r="K272" s="37"/>
      <c r="L272" s="41"/>
      <c r="M272" s="234"/>
      <c r="N272" s="235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125</v>
      </c>
      <c r="AU272" s="14" t="s">
        <v>80</v>
      </c>
    </row>
    <row r="273" s="2" customFormat="1" ht="14.4" customHeight="1">
      <c r="A273" s="35"/>
      <c r="B273" s="36"/>
      <c r="C273" s="217" t="s">
        <v>459</v>
      </c>
      <c r="D273" s="217" t="s">
        <v>119</v>
      </c>
      <c r="E273" s="218" t="s">
        <v>460</v>
      </c>
      <c r="F273" s="219" t="s">
        <v>461</v>
      </c>
      <c r="G273" s="220" t="s">
        <v>130</v>
      </c>
      <c r="H273" s="221">
        <v>36</v>
      </c>
      <c r="I273" s="222"/>
      <c r="J273" s="223">
        <f>ROUND(I273*H273,2)</f>
        <v>0</v>
      </c>
      <c r="K273" s="224"/>
      <c r="L273" s="41"/>
      <c r="M273" s="225" t="s">
        <v>1</v>
      </c>
      <c r="N273" s="226" t="s">
        <v>38</v>
      </c>
      <c r="O273" s="88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9" t="s">
        <v>123</v>
      </c>
      <c r="AT273" s="229" t="s">
        <v>119</v>
      </c>
      <c r="AU273" s="229" t="s">
        <v>80</v>
      </c>
      <c r="AY273" s="14" t="s">
        <v>118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4" t="s">
        <v>80</v>
      </c>
      <c r="BK273" s="230">
        <f>ROUND(I273*H273,2)</f>
        <v>0</v>
      </c>
      <c r="BL273" s="14" t="s">
        <v>123</v>
      </c>
      <c r="BM273" s="229" t="s">
        <v>462</v>
      </c>
    </row>
    <row r="274" s="2" customFormat="1">
      <c r="A274" s="35"/>
      <c r="B274" s="36"/>
      <c r="C274" s="37"/>
      <c r="D274" s="231" t="s">
        <v>125</v>
      </c>
      <c r="E274" s="37"/>
      <c r="F274" s="232" t="s">
        <v>461</v>
      </c>
      <c r="G274" s="37"/>
      <c r="H274" s="37"/>
      <c r="I274" s="233"/>
      <c r="J274" s="37"/>
      <c r="K274" s="37"/>
      <c r="L274" s="41"/>
      <c r="M274" s="234"/>
      <c r="N274" s="235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125</v>
      </c>
      <c r="AU274" s="14" t="s">
        <v>80</v>
      </c>
    </row>
    <row r="275" s="2" customFormat="1" ht="14.4" customHeight="1">
      <c r="A275" s="35"/>
      <c r="B275" s="36"/>
      <c r="C275" s="217" t="s">
        <v>463</v>
      </c>
      <c r="D275" s="217" t="s">
        <v>119</v>
      </c>
      <c r="E275" s="218" t="s">
        <v>464</v>
      </c>
      <c r="F275" s="219" t="s">
        <v>465</v>
      </c>
      <c r="G275" s="220" t="s">
        <v>130</v>
      </c>
      <c r="H275" s="221">
        <v>8</v>
      </c>
      <c r="I275" s="222"/>
      <c r="J275" s="223">
        <f>ROUND(I275*H275,2)</f>
        <v>0</v>
      </c>
      <c r="K275" s="224"/>
      <c r="L275" s="41"/>
      <c r="M275" s="225" t="s">
        <v>1</v>
      </c>
      <c r="N275" s="226" t="s">
        <v>38</v>
      </c>
      <c r="O275" s="88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9" t="s">
        <v>123</v>
      </c>
      <c r="AT275" s="229" t="s">
        <v>119</v>
      </c>
      <c r="AU275" s="229" t="s">
        <v>80</v>
      </c>
      <c r="AY275" s="14" t="s">
        <v>118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4" t="s">
        <v>80</v>
      </c>
      <c r="BK275" s="230">
        <f>ROUND(I275*H275,2)</f>
        <v>0</v>
      </c>
      <c r="BL275" s="14" t="s">
        <v>123</v>
      </c>
      <c r="BM275" s="229" t="s">
        <v>466</v>
      </c>
    </row>
    <row r="276" s="2" customFormat="1">
      <c r="A276" s="35"/>
      <c r="B276" s="36"/>
      <c r="C276" s="37"/>
      <c r="D276" s="231" t="s">
        <v>125</v>
      </c>
      <c r="E276" s="37"/>
      <c r="F276" s="232" t="s">
        <v>465</v>
      </c>
      <c r="G276" s="37"/>
      <c r="H276" s="37"/>
      <c r="I276" s="233"/>
      <c r="J276" s="37"/>
      <c r="K276" s="37"/>
      <c r="L276" s="41"/>
      <c r="M276" s="234"/>
      <c r="N276" s="235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125</v>
      </c>
      <c r="AU276" s="14" t="s">
        <v>80</v>
      </c>
    </row>
    <row r="277" s="2" customFormat="1" ht="14.4" customHeight="1">
      <c r="A277" s="35"/>
      <c r="B277" s="36"/>
      <c r="C277" s="217" t="s">
        <v>467</v>
      </c>
      <c r="D277" s="217" t="s">
        <v>119</v>
      </c>
      <c r="E277" s="218" t="s">
        <v>468</v>
      </c>
      <c r="F277" s="219" t="s">
        <v>469</v>
      </c>
      <c r="G277" s="220" t="s">
        <v>130</v>
      </c>
      <c r="H277" s="221">
        <v>7</v>
      </c>
      <c r="I277" s="222"/>
      <c r="J277" s="223">
        <f>ROUND(I277*H277,2)</f>
        <v>0</v>
      </c>
      <c r="K277" s="224"/>
      <c r="L277" s="41"/>
      <c r="M277" s="225" t="s">
        <v>1</v>
      </c>
      <c r="N277" s="226" t="s">
        <v>38</v>
      </c>
      <c r="O277" s="88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9" t="s">
        <v>123</v>
      </c>
      <c r="AT277" s="229" t="s">
        <v>119</v>
      </c>
      <c r="AU277" s="229" t="s">
        <v>80</v>
      </c>
      <c r="AY277" s="14" t="s">
        <v>118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4" t="s">
        <v>80</v>
      </c>
      <c r="BK277" s="230">
        <f>ROUND(I277*H277,2)</f>
        <v>0</v>
      </c>
      <c r="BL277" s="14" t="s">
        <v>123</v>
      </c>
      <c r="BM277" s="229" t="s">
        <v>470</v>
      </c>
    </row>
    <row r="278" s="2" customFormat="1">
      <c r="A278" s="35"/>
      <c r="B278" s="36"/>
      <c r="C278" s="37"/>
      <c r="D278" s="231" t="s">
        <v>125</v>
      </c>
      <c r="E278" s="37"/>
      <c r="F278" s="232" t="s">
        <v>469</v>
      </c>
      <c r="G278" s="37"/>
      <c r="H278" s="37"/>
      <c r="I278" s="233"/>
      <c r="J278" s="37"/>
      <c r="K278" s="37"/>
      <c r="L278" s="41"/>
      <c r="M278" s="234"/>
      <c r="N278" s="235"/>
      <c r="O278" s="88"/>
      <c r="P278" s="88"/>
      <c r="Q278" s="88"/>
      <c r="R278" s="88"/>
      <c r="S278" s="88"/>
      <c r="T278" s="8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125</v>
      </c>
      <c r="AU278" s="14" t="s">
        <v>80</v>
      </c>
    </row>
    <row r="279" s="2" customFormat="1" ht="14.4" customHeight="1">
      <c r="A279" s="35"/>
      <c r="B279" s="36"/>
      <c r="C279" s="217" t="s">
        <v>471</v>
      </c>
      <c r="D279" s="217" t="s">
        <v>119</v>
      </c>
      <c r="E279" s="218" t="s">
        <v>472</v>
      </c>
      <c r="F279" s="219" t="s">
        <v>473</v>
      </c>
      <c r="G279" s="220" t="s">
        <v>130</v>
      </c>
      <c r="H279" s="221">
        <v>1</v>
      </c>
      <c r="I279" s="222"/>
      <c r="J279" s="223">
        <f>ROUND(I279*H279,2)</f>
        <v>0</v>
      </c>
      <c r="K279" s="224"/>
      <c r="L279" s="41"/>
      <c r="M279" s="225" t="s">
        <v>1</v>
      </c>
      <c r="N279" s="226" t="s">
        <v>38</v>
      </c>
      <c r="O279" s="88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9" t="s">
        <v>123</v>
      </c>
      <c r="AT279" s="229" t="s">
        <v>119</v>
      </c>
      <c r="AU279" s="229" t="s">
        <v>80</v>
      </c>
      <c r="AY279" s="14" t="s">
        <v>118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4" t="s">
        <v>80</v>
      </c>
      <c r="BK279" s="230">
        <f>ROUND(I279*H279,2)</f>
        <v>0</v>
      </c>
      <c r="BL279" s="14" t="s">
        <v>123</v>
      </c>
      <c r="BM279" s="229" t="s">
        <v>474</v>
      </c>
    </row>
    <row r="280" s="2" customFormat="1">
      <c r="A280" s="35"/>
      <c r="B280" s="36"/>
      <c r="C280" s="37"/>
      <c r="D280" s="231" t="s">
        <v>125</v>
      </c>
      <c r="E280" s="37"/>
      <c r="F280" s="232" t="s">
        <v>473</v>
      </c>
      <c r="G280" s="37"/>
      <c r="H280" s="37"/>
      <c r="I280" s="233"/>
      <c r="J280" s="37"/>
      <c r="K280" s="37"/>
      <c r="L280" s="41"/>
      <c r="M280" s="234"/>
      <c r="N280" s="235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125</v>
      </c>
      <c r="AU280" s="14" t="s">
        <v>80</v>
      </c>
    </row>
    <row r="281" s="2" customFormat="1" ht="37.8" customHeight="1">
      <c r="A281" s="35"/>
      <c r="B281" s="36"/>
      <c r="C281" s="236" t="s">
        <v>475</v>
      </c>
      <c r="D281" s="236" t="s">
        <v>127</v>
      </c>
      <c r="E281" s="237" t="s">
        <v>476</v>
      </c>
      <c r="F281" s="238" t="s">
        <v>477</v>
      </c>
      <c r="G281" s="239" t="s">
        <v>130</v>
      </c>
      <c r="H281" s="240">
        <v>2</v>
      </c>
      <c r="I281" s="241"/>
      <c r="J281" s="242">
        <f>ROUND(I281*H281,2)</f>
        <v>0</v>
      </c>
      <c r="K281" s="243"/>
      <c r="L281" s="244"/>
      <c r="M281" s="245" t="s">
        <v>1</v>
      </c>
      <c r="N281" s="246" t="s">
        <v>38</v>
      </c>
      <c r="O281" s="88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9" t="s">
        <v>131</v>
      </c>
      <c r="AT281" s="229" t="s">
        <v>127</v>
      </c>
      <c r="AU281" s="229" t="s">
        <v>80</v>
      </c>
      <c r="AY281" s="14" t="s">
        <v>118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4" t="s">
        <v>80</v>
      </c>
      <c r="BK281" s="230">
        <f>ROUND(I281*H281,2)</f>
        <v>0</v>
      </c>
      <c r="BL281" s="14" t="s">
        <v>131</v>
      </c>
      <c r="BM281" s="229" t="s">
        <v>478</v>
      </c>
    </row>
    <row r="282" s="2" customFormat="1">
      <c r="A282" s="35"/>
      <c r="B282" s="36"/>
      <c r="C282" s="37"/>
      <c r="D282" s="231" t="s">
        <v>125</v>
      </c>
      <c r="E282" s="37"/>
      <c r="F282" s="232" t="s">
        <v>477</v>
      </c>
      <c r="G282" s="37"/>
      <c r="H282" s="37"/>
      <c r="I282" s="233"/>
      <c r="J282" s="37"/>
      <c r="K282" s="37"/>
      <c r="L282" s="41"/>
      <c r="M282" s="234"/>
      <c r="N282" s="235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125</v>
      </c>
      <c r="AU282" s="14" t="s">
        <v>80</v>
      </c>
    </row>
    <row r="283" s="2" customFormat="1" ht="37.8" customHeight="1">
      <c r="A283" s="35"/>
      <c r="B283" s="36"/>
      <c r="C283" s="236" t="s">
        <v>479</v>
      </c>
      <c r="D283" s="236" t="s">
        <v>127</v>
      </c>
      <c r="E283" s="237" t="s">
        <v>480</v>
      </c>
      <c r="F283" s="238" t="s">
        <v>481</v>
      </c>
      <c r="G283" s="239" t="s">
        <v>130</v>
      </c>
      <c r="H283" s="240">
        <v>1</v>
      </c>
      <c r="I283" s="241"/>
      <c r="J283" s="242">
        <f>ROUND(I283*H283,2)</f>
        <v>0</v>
      </c>
      <c r="K283" s="243"/>
      <c r="L283" s="244"/>
      <c r="M283" s="245" t="s">
        <v>1</v>
      </c>
      <c r="N283" s="246" t="s">
        <v>38</v>
      </c>
      <c r="O283" s="88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9" t="s">
        <v>131</v>
      </c>
      <c r="AT283" s="229" t="s">
        <v>127</v>
      </c>
      <c r="AU283" s="229" t="s">
        <v>80</v>
      </c>
      <c r="AY283" s="14" t="s">
        <v>118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4" t="s">
        <v>80</v>
      </c>
      <c r="BK283" s="230">
        <f>ROUND(I283*H283,2)</f>
        <v>0</v>
      </c>
      <c r="BL283" s="14" t="s">
        <v>131</v>
      </c>
      <c r="BM283" s="229" t="s">
        <v>482</v>
      </c>
    </row>
    <row r="284" s="2" customFormat="1">
      <c r="A284" s="35"/>
      <c r="B284" s="36"/>
      <c r="C284" s="37"/>
      <c r="D284" s="231" t="s">
        <v>125</v>
      </c>
      <c r="E284" s="37"/>
      <c r="F284" s="232" t="s">
        <v>481</v>
      </c>
      <c r="G284" s="37"/>
      <c r="H284" s="37"/>
      <c r="I284" s="233"/>
      <c r="J284" s="37"/>
      <c r="K284" s="37"/>
      <c r="L284" s="41"/>
      <c r="M284" s="234"/>
      <c r="N284" s="235"/>
      <c r="O284" s="88"/>
      <c r="P284" s="88"/>
      <c r="Q284" s="88"/>
      <c r="R284" s="88"/>
      <c r="S284" s="88"/>
      <c r="T284" s="89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125</v>
      </c>
      <c r="AU284" s="14" t="s">
        <v>80</v>
      </c>
    </row>
    <row r="285" s="2" customFormat="1" ht="37.8" customHeight="1">
      <c r="A285" s="35"/>
      <c r="B285" s="36"/>
      <c r="C285" s="236" t="s">
        <v>483</v>
      </c>
      <c r="D285" s="236" t="s">
        <v>127</v>
      </c>
      <c r="E285" s="237" t="s">
        <v>484</v>
      </c>
      <c r="F285" s="238" t="s">
        <v>485</v>
      </c>
      <c r="G285" s="239" t="s">
        <v>130</v>
      </c>
      <c r="H285" s="240">
        <v>10</v>
      </c>
      <c r="I285" s="241"/>
      <c r="J285" s="242">
        <f>ROUND(I285*H285,2)</f>
        <v>0</v>
      </c>
      <c r="K285" s="243"/>
      <c r="L285" s="244"/>
      <c r="M285" s="245" t="s">
        <v>1</v>
      </c>
      <c r="N285" s="246" t="s">
        <v>38</v>
      </c>
      <c r="O285" s="88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9" t="s">
        <v>131</v>
      </c>
      <c r="AT285" s="229" t="s">
        <v>127</v>
      </c>
      <c r="AU285" s="229" t="s">
        <v>80</v>
      </c>
      <c r="AY285" s="14" t="s">
        <v>118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4" t="s">
        <v>80</v>
      </c>
      <c r="BK285" s="230">
        <f>ROUND(I285*H285,2)</f>
        <v>0</v>
      </c>
      <c r="BL285" s="14" t="s">
        <v>131</v>
      </c>
      <c r="BM285" s="229" t="s">
        <v>486</v>
      </c>
    </row>
    <row r="286" s="2" customFormat="1">
      <c r="A286" s="35"/>
      <c r="B286" s="36"/>
      <c r="C286" s="37"/>
      <c r="D286" s="231" t="s">
        <v>125</v>
      </c>
      <c r="E286" s="37"/>
      <c r="F286" s="232" t="s">
        <v>485</v>
      </c>
      <c r="G286" s="37"/>
      <c r="H286" s="37"/>
      <c r="I286" s="233"/>
      <c r="J286" s="37"/>
      <c r="K286" s="37"/>
      <c r="L286" s="41"/>
      <c r="M286" s="234"/>
      <c r="N286" s="235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125</v>
      </c>
      <c r="AU286" s="14" t="s">
        <v>80</v>
      </c>
    </row>
    <row r="287" s="2" customFormat="1" ht="37.8" customHeight="1">
      <c r="A287" s="35"/>
      <c r="B287" s="36"/>
      <c r="C287" s="236" t="s">
        <v>487</v>
      </c>
      <c r="D287" s="236" t="s">
        <v>127</v>
      </c>
      <c r="E287" s="237" t="s">
        <v>488</v>
      </c>
      <c r="F287" s="238" t="s">
        <v>489</v>
      </c>
      <c r="G287" s="239" t="s">
        <v>130</v>
      </c>
      <c r="H287" s="240">
        <v>21</v>
      </c>
      <c r="I287" s="241"/>
      <c r="J287" s="242">
        <f>ROUND(I287*H287,2)</f>
        <v>0</v>
      </c>
      <c r="K287" s="243"/>
      <c r="L287" s="244"/>
      <c r="M287" s="245" t="s">
        <v>1</v>
      </c>
      <c r="N287" s="246" t="s">
        <v>38</v>
      </c>
      <c r="O287" s="88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9" t="s">
        <v>131</v>
      </c>
      <c r="AT287" s="229" t="s">
        <v>127</v>
      </c>
      <c r="AU287" s="229" t="s">
        <v>80</v>
      </c>
      <c r="AY287" s="14" t="s">
        <v>118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4" t="s">
        <v>80</v>
      </c>
      <c r="BK287" s="230">
        <f>ROUND(I287*H287,2)</f>
        <v>0</v>
      </c>
      <c r="BL287" s="14" t="s">
        <v>131</v>
      </c>
      <c r="BM287" s="229" t="s">
        <v>490</v>
      </c>
    </row>
    <row r="288" s="2" customFormat="1">
      <c r="A288" s="35"/>
      <c r="B288" s="36"/>
      <c r="C288" s="37"/>
      <c r="D288" s="231" t="s">
        <v>125</v>
      </c>
      <c r="E288" s="37"/>
      <c r="F288" s="232" t="s">
        <v>489</v>
      </c>
      <c r="G288" s="37"/>
      <c r="H288" s="37"/>
      <c r="I288" s="233"/>
      <c r="J288" s="37"/>
      <c r="K288" s="37"/>
      <c r="L288" s="41"/>
      <c r="M288" s="234"/>
      <c r="N288" s="235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125</v>
      </c>
      <c r="AU288" s="14" t="s">
        <v>80</v>
      </c>
    </row>
    <row r="289" s="2" customFormat="1" ht="37.8" customHeight="1">
      <c r="A289" s="35"/>
      <c r="B289" s="36"/>
      <c r="C289" s="236" t="s">
        <v>491</v>
      </c>
      <c r="D289" s="236" t="s">
        <v>127</v>
      </c>
      <c r="E289" s="237" t="s">
        <v>492</v>
      </c>
      <c r="F289" s="238" t="s">
        <v>493</v>
      </c>
      <c r="G289" s="239" t="s">
        <v>130</v>
      </c>
      <c r="H289" s="240">
        <v>2</v>
      </c>
      <c r="I289" s="241"/>
      <c r="J289" s="242">
        <f>ROUND(I289*H289,2)</f>
        <v>0</v>
      </c>
      <c r="K289" s="243"/>
      <c r="L289" s="244"/>
      <c r="M289" s="245" t="s">
        <v>1</v>
      </c>
      <c r="N289" s="246" t="s">
        <v>38</v>
      </c>
      <c r="O289" s="88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9" t="s">
        <v>131</v>
      </c>
      <c r="AT289" s="229" t="s">
        <v>127</v>
      </c>
      <c r="AU289" s="229" t="s">
        <v>80</v>
      </c>
      <c r="AY289" s="14" t="s">
        <v>118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4" t="s">
        <v>80</v>
      </c>
      <c r="BK289" s="230">
        <f>ROUND(I289*H289,2)</f>
        <v>0</v>
      </c>
      <c r="BL289" s="14" t="s">
        <v>131</v>
      </c>
      <c r="BM289" s="229" t="s">
        <v>494</v>
      </c>
    </row>
    <row r="290" s="2" customFormat="1">
      <c r="A290" s="35"/>
      <c r="B290" s="36"/>
      <c r="C290" s="37"/>
      <c r="D290" s="231" t="s">
        <v>125</v>
      </c>
      <c r="E290" s="37"/>
      <c r="F290" s="232" t="s">
        <v>493</v>
      </c>
      <c r="G290" s="37"/>
      <c r="H290" s="37"/>
      <c r="I290" s="233"/>
      <c r="J290" s="37"/>
      <c r="K290" s="37"/>
      <c r="L290" s="41"/>
      <c r="M290" s="234"/>
      <c r="N290" s="235"/>
      <c r="O290" s="88"/>
      <c r="P290" s="88"/>
      <c r="Q290" s="88"/>
      <c r="R290" s="88"/>
      <c r="S290" s="88"/>
      <c r="T290" s="89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125</v>
      </c>
      <c r="AU290" s="14" t="s">
        <v>80</v>
      </c>
    </row>
    <row r="291" s="2" customFormat="1" ht="37.8" customHeight="1">
      <c r="A291" s="35"/>
      <c r="B291" s="36"/>
      <c r="C291" s="236" t="s">
        <v>495</v>
      </c>
      <c r="D291" s="236" t="s">
        <v>127</v>
      </c>
      <c r="E291" s="237" t="s">
        <v>496</v>
      </c>
      <c r="F291" s="238" t="s">
        <v>497</v>
      </c>
      <c r="G291" s="239" t="s">
        <v>130</v>
      </c>
      <c r="H291" s="240">
        <v>1</v>
      </c>
      <c r="I291" s="241"/>
      <c r="J291" s="242">
        <f>ROUND(I291*H291,2)</f>
        <v>0</v>
      </c>
      <c r="K291" s="243"/>
      <c r="L291" s="244"/>
      <c r="M291" s="245" t="s">
        <v>1</v>
      </c>
      <c r="N291" s="246" t="s">
        <v>38</v>
      </c>
      <c r="O291" s="88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9" t="s">
        <v>131</v>
      </c>
      <c r="AT291" s="229" t="s">
        <v>127</v>
      </c>
      <c r="AU291" s="229" t="s">
        <v>80</v>
      </c>
      <c r="AY291" s="14" t="s">
        <v>118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4" t="s">
        <v>80</v>
      </c>
      <c r="BK291" s="230">
        <f>ROUND(I291*H291,2)</f>
        <v>0</v>
      </c>
      <c r="BL291" s="14" t="s">
        <v>131</v>
      </c>
      <c r="BM291" s="229" t="s">
        <v>498</v>
      </c>
    </row>
    <row r="292" s="2" customFormat="1">
      <c r="A292" s="35"/>
      <c r="B292" s="36"/>
      <c r="C292" s="37"/>
      <c r="D292" s="231" t="s">
        <v>125</v>
      </c>
      <c r="E292" s="37"/>
      <c r="F292" s="232" t="s">
        <v>497</v>
      </c>
      <c r="G292" s="37"/>
      <c r="H292" s="37"/>
      <c r="I292" s="233"/>
      <c r="J292" s="37"/>
      <c r="K292" s="37"/>
      <c r="L292" s="41"/>
      <c r="M292" s="234"/>
      <c r="N292" s="235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125</v>
      </c>
      <c r="AU292" s="14" t="s">
        <v>80</v>
      </c>
    </row>
    <row r="293" s="2" customFormat="1" ht="37.8" customHeight="1">
      <c r="A293" s="35"/>
      <c r="B293" s="36"/>
      <c r="C293" s="236" t="s">
        <v>499</v>
      </c>
      <c r="D293" s="236" t="s">
        <v>127</v>
      </c>
      <c r="E293" s="237" t="s">
        <v>500</v>
      </c>
      <c r="F293" s="238" t="s">
        <v>501</v>
      </c>
      <c r="G293" s="239" t="s">
        <v>130</v>
      </c>
      <c r="H293" s="240">
        <v>7</v>
      </c>
      <c r="I293" s="241"/>
      <c r="J293" s="242">
        <f>ROUND(I293*H293,2)</f>
        <v>0</v>
      </c>
      <c r="K293" s="243"/>
      <c r="L293" s="244"/>
      <c r="M293" s="245" t="s">
        <v>1</v>
      </c>
      <c r="N293" s="246" t="s">
        <v>38</v>
      </c>
      <c r="O293" s="88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9" t="s">
        <v>131</v>
      </c>
      <c r="AT293" s="229" t="s">
        <v>127</v>
      </c>
      <c r="AU293" s="229" t="s">
        <v>80</v>
      </c>
      <c r="AY293" s="14" t="s">
        <v>118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4" t="s">
        <v>80</v>
      </c>
      <c r="BK293" s="230">
        <f>ROUND(I293*H293,2)</f>
        <v>0</v>
      </c>
      <c r="BL293" s="14" t="s">
        <v>131</v>
      </c>
      <c r="BM293" s="229" t="s">
        <v>502</v>
      </c>
    </row>
    <row r="294" s="2" customFormat="1">
      <c r="A294" s="35"/>
      <c r="B294" s="36"/>
      <c r="C294" s="37"/>
      <c r="D294" s="231" t="s">
        <v>125</v>
      </c>
      <c r="E294" s="37"/>
      <c r="F294" s="232" t="s">
        <v>501</v>
      </c>
      <c r="G294" s="37"/>
      <c r="H294" s="37"/>
      <c r="I294" s="233"/>
      <c r="J294" s="37"/>
      <c r="K294" s="37"/>
      <c r="L294" s="41"/>
      <c r="M294" s="234"/>
      <c r="N294" s="235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125</v>
      </c>
      <c r="AU294" s="14" t="s">
        <v>80</v>
      </c>
    </row>
    <row r="295" s="2" customFormat="1" ht="37.8" customHeight="1">
      <c r="A295" s="35"/>
      <c r="B295" s="36"/>
      <c r="C295" s="236" t="s">
        <v>503</v>
      </c>
      <c r="D295" s="236" t="s">
        <v>127</v>
      </c>
      <c r="E295" s="237" t="s">
        <v>504</v>
      </c>
      <c r="F295" s="238" t="s">
        <v>505</v>
      </c>
      <c r="G295" s="239" t="s">
        <v>130</v>
      </c>
      <c r="H295" s="240">
        <v>2</v>
      </c>
      <c r="I295" s="241"/>
      <c r="J295" s="242">
        <f>ROUND(I295*H295,2)</f>
        <v>0</v>
      </c>
      <c r="K295" s="243"/>
      <c r="L295" s="244"/>
      <c r="M295" s="245" t="s">
        <v>1</v>
      </c>
      <c r="N295" s="246" t="s">
        <v>38</v>
      </c>
      <c r="O295" s="88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9" t="s">
        <v>131</v>
      </c>
      <c r="AT295" s="229" t="s">
        <v>127</v>
      </c>
      <c r="AU295" s="229" t="s">
        <v>80</v>
      </c>
      <c r="AY295" s="14" t="s">
        <v>118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4" t="s">
        <v>80</v>
      </c>
      <c r="BK295" s="230">
        <f>ROUND(I295*H295,2)</f>
        <v>0</v>
      </c>
      <c r="BL295" s="14" t="s">
        <v>131</v>
      </c>
      <c r="BM295" s="229" t="s">
        <v>506</v>
      </c>
    </row>
    <row r="296" s="2" customFormat="1">
      <c r="A296" s="35"/>
      <c r="B296" s="36"/>
      <c r="C296" s="37"/>
      <c r="D296" s="231" t="s">
        <v>125</v>
      </c>
      <c r="E296" s="37"/>
      <c r="F296" s="232" t="s">
        <v>505</v>
      </c>
      <c r="G296" s="37"/>
      <c r="H296" s="37"/>
      <c r="I296" s="233"/>
      <c r="J296" s="37"/>
      <c r="K296" s="37"/>
      <c r="L296" s="41"/>
      <c r="M296" s="234"/>
      <c r="N296" s="235"/>
      <c r="O296" s="88"/>
      <c r="P296" s="88"/>
      <c r="Q296" s="88"/>
      <c r="R296" s="88"/>
      <c r="S296" s="88"/>
      <c r="T296" s="89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125</v>
      </c>
      <c r="AU296" s="14" t="s">
        <v>80</v>
      </c>
    </row>
    <row r="297" s="2" customFormat="1" ht="37.8" customHeight="1">
      <c r="A297" s="35"/>
      <c r="B297" s="36"/>
      <c r="C297" s="236" t="s">
        <v>507</v>
      </c>
      <c r="D297" s="236" t="s">
        <v>127</v>
      </c>
      <c r="E297" s="237" t="s">
        <v>508</v>
      </c>
      <c r="F297" s="238" t="s">
        <v>509</v>
      </c>
      <c r="G297" s="239" t="s">
        <v>130</v>
      </c>
      <c r="H297" s="240">
        <v>1</v>
      </c>
      <c r="I297" s="241"/>
      <c r="J297" s="242">
        <f>ROUND(I297*H297,2)</f>
        <v>0</v>
      </c>
      <c r="K297" s="243"/>
      <c r="L297" s="244"/>
      <c r="M297" s="245" t="s">
        <v>1</v>
      </c>
      <c r="N297" s="246" t="s">
        <v>38</v>
      </c>
      <c r="O297" s="88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9" t="s">
        <v>131</v>
      </c>
      <c r="AT297" s="229" t="s">
        <v>127</v>
      </c>
      <c r="AU297" s="229" t="s">
        <v>80</v>
      </c>
      <c r="AY297" s="14" t="s">
        <v>118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4" t="s">
        <v>80</v>
      </c>
      <c r="BK297" s="230">
        <f>ROUND(I297*H297,2)</f>
        <v>0</v>
      </c>
      <c r="BL297" s="14" t="s">
        <v>131</v>
      </c>
      <c r="BM297" s="229" t="s">
        <v>510</v>
      </c>
    </row>
    <row r="298" s="2" customFormat="1">
      <c r="A298" s="35"/>
      <c r="B298" s="36"/>
      <c r="C298" s="37"/>
      <c r="D298" s="231" t="s">
        <v>125</v>
      </c>
      <c r="E298" s="37"/>
      <c r="F298" s="232" t="s">
        <v>509</v>
      </c>
      <c r="G298" s="37"/>
      <c r="H298" s="37"/>
      <c r="I298" s="233"/>
      <c r="J298" s="37"/>
      <c r="K298" s="37"/>
      <c r="L298" s="41"/>
      <c r="M298" s="234"/>
      <c r="N298" s="235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125</v>
      </c>
      <c r="AU298" s="14" t="s">
        <v>80</v>
      </c>
    </row>
    <row r="299" s="2" customFormat="1" ht="37.8" customHeight="1">
      <c r="A299" s="35"/>
      <c r="B299" s="36"/>
      <c r="C299" s="236" t="s">
        <v>511</v>
      </c>
      <c r="D299" s="236" t="s">
        <v>127</v>
      </c>
      <c r="E299" s="237" t="s">
        <v>512</v>
      </c>
      <c r="F299" s="238" t="s">
        <v>513</v>
      </c>
      <c r="G299" s="239" t="s">
        <v>130</v>
      </c>
      <c r="H299" s="240">
        <v>2</v>
      </c>
      <c r="I299" s="241"/>
      <c r="J299" s="242">
        <f>ROUND(I299*H299,2)</f>
        <v>0</v>
      </c>
      <c r="K299" s="243"/>
      <c r="L299" s="244"/>
      <c r="M299" s="245" t="s">
        <v>1</v>
      </c>
      <c r="N299" s="246" t="s">
        <v>38</v>
      </c>
      <c r="O299" s="88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9" t="s">
        <v>131</v>
      </c>
      <c r="AT299" s="229" t="s">
        <v>127</v>
      </c>
      <c r="AU299" s="229" t="s">
        <v>80</v>
      </c>
      <c r="AY299" s="14" t="s">
        <v>118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4" t="s">
        <v>80</v>
      </c>
      <c r="BK299" s="230">
        <f>ROUND(I299*H299,2)</f>
        <v>0</v>
      </c>
      <c r="BL299" s="14" t="s">
        <v>131</v>
      </c>
      <c r="BM299" s="229" t="s">
        <v>514</v>
      </c>
    </row>
    <row r="300" s="2" customFormat="1">
      <c r="A300" s="35"/>
      <c r="B300" s="36"/>
      <c r="C300" s="37"/>
      <c r="D300" s="231" t="s">
        <v>125</v>
      </c>
      <c r="E300" s="37"/>
      <c r="F300" s="232" t="s">
        <v>513</v>
      </c>
      <c r="G300" s="37"/>
      <c r="H300" s="37"/>
      <c r="I300" s="233"/>
      <c r="J300" s="37"/>
      <c r="K300" s="37"/>
      <c r="L300" s="41"/>
      <c r="M300" s="234"/>
      <c r="N300" s="235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125</v>
      </c>
      <c r="AU300" s="14" t="s">
        <v>80</v>
      </c>
    </row>
    <row r="301" s="2" customFormat="1" ht="24.15" customHeight="1">
      <c r="A301" s="35"/>
      <c r="B301" s="36"/>
      <c r="C301" s="217" t="s">
        <v>515</v>
      </c>
      <c r="D301" s="217" t="s">
        <v>119</v>
      </c>
      <c r="E301" s="218" t="s">
        <v>516</v>
      </c>
      <c r="F301" s="219" t="s">
        <v>517</v>
      </c>
      <c r="G301" s="220" t="s">
        <v>130</v>
      </c>
      <c r="H301" s="221">
        <v>2</v>
      </c>
      <c r="I301" s="222"/>
      <c r="J301" s="223">
        <f>ROUND(I301*H301,2)</f>
        <v>0</v>
      </c>
      <c r="K301" s="224"/>
      <c r="L301" s="41"/>
      <c r="M301" s="225" t="s">
        <v>1</v>
      </c>
      <c r="N301" s="226" t="s">
        <v>38</v>
      </c>
      <c r="O301" s="88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9" t="s">
        <v>123</v>
      </c>
      <c r="AT301" s="229" t="s">
        <v>119</v>
      </c>
      <c r="AU301" s="229" t="s">
        <v>80</v>
      </c>
      <c r="AY301" s="14" t="s">
        <v>118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4" t="s">
        <v>80</v>
      </c>
      <c r="BK301" s="230">
        <f>ROUND(I301*H301,2)</f>
        <v>0</v>
      </c>
      <c r="BL301" s="14" t="s">
        <v>123</v>
      </c>
      <c r="BM301" s="229" t="s">
        <v>518</v>
      </c>
    </row>
    <row r="302" s="2" customFormat="1">
      <c r="A302" s="35"/>
      <c r="B302" s="36"/>
      <c r="C302" s="37"/>
      <c r="D302" s="231" t="s">
        <v>125</v>
      </c>
      <c r="E302" s="37"/>
      <c r="F302" s="232" t="s">
        <v>519</v>
      </c>
      <c r="G302" s="37"/>
      <c r="H302" s="37"/>
      <c r="I302" s="233"/>
      <c r="J302" s="37"/>
      <c r="K302" s="37"/>
      <c r="L302" s="41"/>
      <c r="M302" s="234"/>
      <c r="N302" s="235"/>
      <c r="O302" s="88"/>
      <c r="P302" s="88"/>
      <c r="Q302" s="88"/>
      <c r="R302" s="88"/>
      <c r="S302" s="88"/>
      <c r="T302" s="89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125</v>
      </c>
      <c r="AU302" s="14" t="s">
        <v>80</v>
      </c>
    </row>
    <row r="303" s="2" customFormat="1" ht="14.4" customHeight="1">
      <c r="A303" s="35"/>
      <c r="B303" s="36"/>
      <c r="C303" s="217" t="s">
        <v>520</v>
      </c>
      <c r="D303" s="217" t="s">
        <v>119</v>
      </c>
      <c r="E303" s="218" t="s">
        <v>521</v>
      </c>
      <c r="F303" s="219" t="s">
        <v>522</v>
      </c>
      <c r="G303" s="220" t="s">
        <v>130</v>
      </c>
      <c r="H303" s="221">
        <v>6</v>
      </c>
      <c r="I303" s="222"/>
      <c r="J303" s="223">
        <f>ROUND(I303*H303,2)</f>
        <v>0</v>
      </c>
      <c r="K303" s="224"/>
      <c r="L303" s="41"/>
      <c r="M303" s="225" t="s">
        <v>1</v>
      </c>
      <c r="N303" s="226" t="s">
        <v>38</v>
      </c>
      <c r="O303" s="88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9" t="s">
        <v>123</v>
      </c>
      <c r="AT303" s="229" t="s">
        <v>119</v>
      </c>
      <c r="AU303" s="229" t="s">
        <v>80</v>
      </c>
      <c r="AY303" s="14" t="s">
        <v>118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4" t="s">
        <v>80</v>
      </c>
      <c r="BK303" s="230">
        <f>ROUND(I303*H303,2)</f>
        <v>0</v>
      </c>
      <c r="BL303" s="14" t="s">
        <v>123</v>
      </c>
      <c r="BM303" s="229" t="s">
        <v>523</v>
      </c>
    </row>
    <row r="304" s="2" customFormat="1">
      <c r="A304" s="35"/>
      <c r="B304" s="36"/>
      <c r="C304" s="37"/>
      <c r="D304" s="231" t="s">
        <v>125</v>
      </c>
      <c r="E304" s="37"/>
      <c r="F304" s="232" t="s">
        <v>524</v>
      </c>
      <c r="G304" s="37"/>
      <c r="H304" s="37"/>
      <c r="I304" s="233"/>
      <c r="J304" s="37"/>
      <c r="K304" s="37"/>
      <c r="L304" s="41"/>
      <c r="M304" s="234"/>
      <c r="N304" s="235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125</v>
      </c>
      <c r="AU304" s="14" t="s">
        <v>80</v>
      </c>
    </row>
    <row r="305" s="2" customFormat="1" ht="37.8" customHeight="1">
      <c r="A305" s="35"/>
      <c r="B305" s="36"/>
      <c r="C305" s="236" t="s">
        <v>525</v>
      </c>
      <c r="D305" s="236" t="s">
        <v>127</v>
      </c>
      <c r="E305" s="237" t="s">
        <v>526</v>
      </c>
      <c r="F305" s="238" t="s">
        <v>527</v>
      </c>
      <c r="G305" s="239" t="s">
        <v>130</v>
      </c>
      <c r="H305" s="240">
        <v>2</v>
      </c>
      <c r="I305" s="241"/>
      <c r="J305" s="242">
        <f>ROUND(I305*H305,2)</f>
        <v>0</v>
      </c>
      <c r="K305" s="243"/>
      <c r="L305" s="244"/>
      <c r="M305" s="245" t="s">
        <v>1</v>
      </c>
      <c r="N305" s="246" t="s">
        <v>38</v>
      </c>
      <c r="O305" s="88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9" t="s">
        <v>131</v>
      </c>
      <c r="AT305" s="229" t="s">
        <v>127</v>
      </c>
      <c r="AU305" s="229" t="s">
        <v>80</v>
      </c>
      <c r="AY305" s="14" t="s">
        <v>118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4" t="s">
        <v>80</v>
      </c>
      <c r="BK305" s="230">
        <f>ROUND(I305*H305,2)</f>
        <v>0</v>
      </c>
      <c r="BL305" s="14" t="s">
        <v>131</v>
      </c>
      <c r="BM305" s="229" t="s">
        <v>528</v>
      </c>
    </row>
    <row r="306" s="2" customFormat="1">
      <c r="A306" s="35"/>
      <c r="B306" s="36"/>
      <c r="C306" s="37"/>
      <c r="D306" s="231" t="s">
        <v>125</v>
      </c>
      <c r="E306" s="37"/>
      <c r="F306" s="232" t="s">
        <v>527</v>
      </c>
      <c r="G306" s="37"/>
      <c r="H306" s="37"/>
      <c r="I306" s="233"/>
      <c r="J306" s="37"/>
      <c r="K306" s="37"/>
      <c r="L306" s="41"/>
      <c r="M306" s="234"/>
      <c r="N306" s="235"/>
      <c r="O306" s="88"/>
      <c r="P306" s="88"/>
      <c r="Q306" s="88"/>
      <c r="R306" s="88"/>
      <c r="S306" s="88"/>
      <c r="T306" s="89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125</v>
      </c>
      <c r="AU306" s="14" t="s">
        <v>80</v>
      </c>
    </row>
    <row r="307" s="2" customFormat="1" ht="37.8" customHeight="1">
      <c r="A307" s="35"/>
      <c r="B307" s="36"/>
      <c r="C307" s="236" t="s">
        <v>529</v>
      </c>
      <c r="D307" s="236" t="s">
        <v>127</v>
      </c>
      <c r="E307" s="237" t="s">
        <v>530</v>
      </c>
      <c r="F307" s="238" t="s">
        <v>531</v>
      </c>
      <c r="G307" s="239" t="s">
        <v>130</v>
      </c>
      <c r="H307" s="240">
        <v>6</v>
      </c>
      <c r="I307" s="241"/>
      <c r="J307" s="242">
        <f>ROUND(I307*H307,2)</f>
        <v>0</v>
      </c>
      <c r="K307" s="243"/>
      <c r="L307" s="244"/>
      <c r="M307" s="245" t="s">
        <v>1</v>
      </c>
      <c r="N307" s="246" t="s">
        <v>38</v>
      </c>
      <c r="O307" s="88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9" t="s">
        <v>131</v>
      </c>
      <c r="AT307" s="229" t="s">
        <v>127</v>
      </c>
      <c r="AU307" s="229" t="s">
        <v>80</v>
      </c>
      <c r="AY307" s="14" t="s">
        <v>118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4" t="s">
        <v>80</v>
      </c>
      <c r="BK307" s="230">
        <f>ROUND(I307*H307,2)</f>
        <v>0</v>
      </c>
      <c r="BL307" s="14" t="s">
        <v>131</v>
      </c>
      <c r="BM307" s="229" t="s">
        <v>532</v>
      </c>
    </row>
    <row r="308" s="2" customFormat="1">
      <c r="A308" s="35"/>
      <c r="B308" s="36"/>
      <c r="C308" s="37"/>
      <c r="D308" s="231" t="s">
        <v>125</v>
      </c>
      <c r="E308" s="37"/>
      <c r="F308" s="232" t="s">
        <v>531</v>
      </c>
      <c r="G308" s="37"/>
      <c r="H308" s="37"/>
      <c r="I308" s="233"/>
      <c r="J308" s="37"/>
      <c r="K308" s="37"/>
      <c r="L308" s="41"/>
      <c r="M308" s="234"/>
      <c r="N308" s="235"/>
      <c r="O308" s="88"/>
      <c r="P308" s="88"/>
      <c r="Q308" s="88"/>
      <c r="R308" s="88"/>
      <c r="S308" s="88"/>
      <c r="T308" s="89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125</v>
      </c>
      <c r="AU308" s="14" t="s">
        <v>80</v>
      </c>
    </row>
    <row r="309" s="2" customFormat="1" ht="49.05" customHeight="1">
      <c r="A309" s="35"/>
      <c r="B309" s="36"/>
      <c r="C309" s="236" t="s">
        <v>533</v>
      </c>
      <c r="D309" s="236" t="s">
        <v>127</v>
      </c>
      <c r="E309" s="237" t="s">
        <v>534</v>
      </c>
      <c r="F309" s="238" t="s">
        <v>535</v>
      </c>
      <c r="G309" s="239" t="s">
        <v>130</v>
      </c>
      <c r="H309" s="240">
        <v>1</v>
      </c>
      <c r="I309" s="241"/>
      <c r="J309" s="242">
        <f>ROUND(I309*H309,2)</f>
        <v>0</v>
      </c>
      <c r="K309" s="243"/>
      <c r="L309" s="244"/>
      <c r="M309" s="245" t="s">
        <v>1</v>
      </c>
      <c r="N309" s="246" t="s">
        <v>38</v>
      </c>
      <c r="O309" s="88"/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9" t="s">
        <v>131</v>
      </c>
      <c r="AT309" s="229" t="s">
        <v>127</v>
      </c>
      <c r="AU309" s="229" t="s">
        <v>80</v>
      </c>
      <c r="AY309" s="14" t="s">
        <v>118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4" t="s">
        <v>80</v>
      </c>
      <c r="BK309" s="230">
        <f>ROUND(I309*H309,2)</f>
        <v>0</v>
      </c>
      <c r="BL309" s="14" t="s">
        <v>131</v>
      </c>
      <c r="BM309" s="229" t="s">
        <v>536</v>
      </c>
    </row>
    <row r="310" s="2" customFormat="1">
      <c r="A310" s="35"/>
      <c r="B310" s="36"/>
      <c r="C310" s="37"/>
      <c r="D310" s="231" t="s">
        <v>125</v>
      </c>
      <c r="E310" s="37"/>
      <c r="F310" s="232" t="s">
        <v>535</v>
      </c>
      <c r="G310" s="37"/>
      <c r="H310" s="37"/>
      <c r="I310" s="233"/>
      <c r="J310" s="37"/>
      <c r="K310" s="37"/>
      <c r="L310" s="41"/>
      <c r="M310" s="234"/>
      <c r="N310" s="235"/>
      <c r="O310" s="88"/>
      <c r="P310" s="88"/>
      <c r="Q310" s="88"/>
      <c r="R310" s="88"/>
      <c r="S310" s="88"/>
      <c r="T310" s="89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125</v>
      </c>
      <c r="AU310" s="14" t="s">
        <v>80</v>
      </c>
    </row>
    <row r="311" s="2" customFormat="1" ht="24.15" customHeight="1">
      <c r="A311" s="35"/>
      <c r="B311" s="36"/>
      <c r="C311" s="236" t="s">
        <v>537</v>
      </c>
      <c r="D311" s="236" t="s">
        <v>127</v>
      </c>
      <c r="E311" s="237" t="s">
        <v>538</v>
      </c>
      <c r="F311" s="238" t="s">
        <v>539</v>
      </c>
      <c r="G311" s="239" t="s">
        <v>130</v>
      </c>
      <c r="H311" s="240">
        <v>1</v>
      </c>
      <c r="I311" s="241"/>
      <c r="J311" s="242">
        <f>ROUND(I311*H311,2)</f>
        <v>0</v>
      </c>
      <c r="K311" s="243"/>
      <c r="L311" s="244"/>
      <c r="M311" s="245" t="s">
        <v>1</v>
      </c>
      <c r="N311" s="246" t="s">
        <v>38</v>
      </c>
      <c r="O311" s="88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9" t="s">
        <v>131</v>
      </c>
      <c r="AT311" s="229" t="s">
        <v>127</v>
      </c>
      <c r="AU311" s="229" t="s">
        <v>80</v>
      </c>
      <c r="AY311" s="14" t="s">
        <v>118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4" t="s">
        <v>80</v>
      </c>
      <c r="BK311" s="230">
        <f>ROUND(I311*H311,2)</f>
        <v>0</v>
      </c>
      <c r="BL311" s="14" t="s">
        <v>131</v>
      </c>
      <c r="BM311" s="229" t="s">
        <v>540</v>
      </c>
    </row>
    <row r="312" s="2" customFormat="1">
      <c r="A312" s="35"/>
      <c r="B312" s="36"/>
      <c r="C312" s="37"/>
      <c r="D312" s="231" t="s">
        <v>125</v>
      </c>
      <c r="E312" s="37"/>
      <c r="F312" s="232" t="s">
        <v>539</v>
      </c>
      <c r="G312" s="37"/>
      <c r="H312" s="37"/>
      <c r="I312" s="233"/>
      <c r="J312" s="37"/>
      <c r="K312" s="37"/>
      <c r="L312" s="41"/>
      <c r="M312" s="234"/>
      <c r="N312" s="235"/>
      <c r="O312" s="88"/>
      <c r="P312" s="88"/>
      <c r="Q312" s="88"/>
      <c r="R312" s="88"/>
      <c r="S312" s="88"/>
      <c r="T312" s="89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125</v>
      </c>
      <c r="AU312" s="14" t="s">
        <v>80</v>
      </c>
    </row>
    <row r="313" s="2" customFormat="1" ht="24.15" customHeight="1">
      <c r="A313" s="35"/>
      <c r="B313" s="36"/>
      <c r="C313" s="236" t="s">
        <v>541</v>
      </c>
      <c r="D313" s="236" t="s">
        <v>127</v>
      </c>
      <c r="E313" s="237" t="s">
        <v>542</v>
      </c>
      <c r="F313" s="238" t="s">
        <v>543</v>
      </c>
      <c r="G313" s="239" t="s">
        <v>130</v>
      </c>
      <c r="H313" s="240">
        <v>1</v>
      </c>
      <c r="I313" s="241"/>
      <c r="J313" s="242">
        <f>ROUND(I313*H313,2)</f>
        <v>0</v>
      </c>
      <c r="K313" s="243"/>
      <c r="L313" s="244"/>
      <c r="M313" s="245" t="s">
        <v>1</v>
      </c>
      <c r="N313" s="246" t="s">
        <v>38</v>
      </c>
      <c r="O313" s="88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9" t="s">
        <v>131</v>
      </c>
      <c r="AT313" s="229" t="s">
        <v>127</v>
      </c>
      <c r="AU313" s="229" t="s">
        <v>80</v>
      </c>
      <c r="AY313" s="14" t="s">
        <v>118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4" t="s">
        <v>80</v>
      </c>
      <c r="BK313" s="230">
        <f>ROUND(I313*H313,2)</f>
        <v>0</v>
      </c>
      <c r="BL313" s="14" t="s">
        <v>131</v>
      </c>
      <c r="BM313" s="229" t="s">
        <v>544</v>
      </c>
    </row>
    <row r="314" s="2" customFormat="1">
      <c r="A314" s="35"/>
      <c r="B314" s="36"/>
      <c r="C314" s="37"/>
      <c r="D314" s="231" t="s">
        <v>125</v>
      </c>
      <c r="E314" s="37"/>
      <c r="F314" s="232" t="s">
        <v>543</v>
      </c>
      <c r="G314" s="37"/>
      <c r="H314" s="37"/>
      <c r="I314" s="233"/>
      <c r="J314" s="37"/>
      <c r="K314" s="37"/>
      <c r="L314" s="41"/>
      <c r="M314" s="234"/>
      <c r="N314" s="235"/>
      <c r="O314" s="88"/>
      <c r="P314" s="88"/>
      <c r="Q314" s="88"/>
      <c r="R314" s="88"/>
      <c r="S314" s="88"/>
      <c r="T314" s="89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125</v>
      </c>
      <c r="AU314" s="14" t="s">
        <v>80</v>
      </c>
    </row>
    <row r="315" s="2" customFormat="1" ht="24.15" customHeight="1">
      <c r="A315" s="35"/>
      <c r="B315" s="36"/>
      <c r="C315" s="236" t="s">
        <v>545</v>
      </c>
      <c r="D315" s="236" t="s">
        <v>127</v>
      </c>
      <c r="E315" s="237" t="s">
        <v>546</v>
      </c>
      <c r="F315" s="238" t="s">
        <v>547</v>
      </c>
      <c r="G315" s="239" t="s">
        <v>130</v>
      </c>
      <c r="H315" s="240">
        <v>1</v>
      </c>
      <c r="I315" s="241"/>
      <c r="J315" s="242">
        <f>ROUND(I315*H315,2)</f>
        <v>0</v>
      </c>
      <c r="K315" s="243"/>
      <c r="L315" s="244"/>
      <c r="M315" s="245" t="s">
        <v>1</v>
      </c>
      <c r="N315" s="246" t="s">
        <v>38</v>
      </c>
      <c r="O315" s="88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9" t="s">
        <v>131</v>
      </c>
      <c r="AT315" s="229" t="s">
        <v>127</v>
      </c>
      <c r="AU315" s="229" t="s">
        <v>80</v>
      </c>
      <c r="AY315" s="14" t="s">
        <v>118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4" t="s">
        <v>80</v>
      </c>
      <c r="BK315" s="230">
        <f>ROUND(I315*H315,2)</f>
        <v>0</v>
      </c>
      <c r="BL315" s="14" t="s">
        <v>131</v>
      </c>
      <c r="BM315" s="229" t="s">
        <v>548</v>
      </c>
    </row>
    <row r="316" s="2" customFormat="1">
      <c r="A316" s="35"/>
      <c r="B316" s="36"/>
      <c r="C316" s="37"/>
      <c r="D316" s="231" t="s">
        <v>125</v>
      </c>
      <c r="E316" s="37"/>
      <c r="F316" s="232" t="s">
        <v>547</v>
      </c>
      <c r="G316" s="37"/>
      <c r="H316" s="37"/>
      <c r="I316" s="233"/>
      <c r="J316" s="37"/>
      <c r="K316" s="37"/>
      <c r="L316" s="41"/>
      <c r="M316" s="234"/>
      <c r="N316" s="235"/>
      <c r="O316" s="88"/>
      <c r="P316" s="88"/>
      <c r="Q316" s="88"/>
      <c r="R316" s="88"/>
      <c r="S316" s="88"/>
      <c r="T316" s="89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125</v>
      </c>
      <c r="AU316" s="14" t="s">
        <v>80</v>
      </c>
    </row>
    <row r="317" s="2" customFormat="1" ht="24.15" customHeight="1">
      <c r="A317" s="35"/>
      <c r="B317" s="36"/>
      <c r="C317" s="217" t="s">
        <v>549</v>
      </c>
      <c r="D317" s="217" t="s">
        <v>119</v>
      </c>
      <c r="E317" s="218" t="s">
        <v>550</v>
      </c>
      <c r="F317" s="219" t="s">
        <v>551</v>
      </c>
      <c r="G317" s="220" t="s">
        <v>130</v>
      </c>
      <c r="H317" s="221">
        <v>9</v>
      </c>
      <c r="I317" s="222"/>
      <c r="J317" s="223">
        <f>ROUND(I317*H317,2)</f>
        <v>0</v>
      </c>
      <c r="K317" s="224"/>
      <c r="L317" s="41"/>
      <c r="M317" s="225" t="s">
        <v>1</v>
      </c>
      <c r="N317" s="226" t="s">
        <v>38</v>
      </c>
      <c r="O317" s="88"/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9" t="s">
        <v>123</v>
      </c>
      <c r="AT317" s="229" t="s">
        <v>119</v>
      </c>
      <c r="AU317" s="229" t="s">
        <v>80</v>
      </c>
      <c r="AY317" s="14" t="s">
        <v>118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4" t="s">
        <v>80</v>
      </c>
      <c r="BK317" s="230">
        <f>ROUND(I317*H317,2)</f>
        <v>0</v>
      </c>
      <c r="BL317" s="14" t="s">
        <v>123</v>
      </c>
      <c r="BM317" s="229" t="s">
        <v>552</v>
      </c>
    </row>
    <row r="318" s="2" customFormat="1">
      <c r="A318" s="35"/>
      <c r="B318" s="36"/>
      <c r="C318" s="37"/>
      <c r="D318" s="231" t="s">
        <v>125</v>
      </c>
      <c r="E318" s="37"/>
      <c r="F318" s="232" t="s">
        <v>551</v>
      </c>
      <c r="G318" s="37"/>
      <c r="H318" s="37"/>
      <c r="I318" s="233"/>
      <c r="J318" s="37"/>
      <c r="K318" s="37"/>
      <c r="L318" s="41"/>
      <c r="M318" s="234"/>
      <c r="N318" s="235"/>
      <c r="O318" s="88"/>
      <c r="P318" s="88"/>
      <c r="Q318" s="88"/>
      <c r="R318" s="88"/>
      <c r="S318" s="88"/>
      <c r="T318" s="89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125</v>
      </c>
      <c r="AU318" s="14" t="s">
        <v>80</v>
      </c>
    </row>
    <row r="319" s="2" customFormat="1" ht="14.4" customHeight="1">
      <c r="A319" s="35"/>
      <c r="B319" s="36"/>
      <c r="C319" s="217" t="s">
        <v>553</v>
      </c>
      <c r="D319" s="217" t="s">
        <v>119</v>
      </c>
      <c r="E319" s="218" t="s">
        <v>554</v>
      </c>
      <c r="F319" s="219" t="s">
        <v>555</v>
      </c>
      <c r="G319" s="220" t="s">
        <v>130</v>
      </c>
      <c r="H319" s="221">
        <v>2</v>
      </c>
      <c r="I319" s="222"/>
      <c r="J319" s="223">
        <f>ROUND(I319*H319,2)</f>
        <v>0</v>
      </c>
      <c r="K319" s="224"/>
      <c r="L319" s="41"/>
      <c r="M319" s="225" t="s">
        <v>1</v>
      </c>
      <c r="N319" s="226" t="s">
        <v>38</v>
      </c>
      <c r="O319" s="88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9" t="s">
        <v>123</v>
      </c>
      <c r="AT319" s="229" t="s">
        <v>119</v>
      </c>
      <c r="AU319" s="229" t="s">
        <v>80</v>
      </c>
      <c r="AY319" s="14" t="s">
        <v>118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4" t="s">
        <v>80</v>
      </c>
      <c r="BK319" s="230">
        <f>ROUND(I319*H319,2)</f>
        <v>0</v>
      </c>
      <c r="BL319" s="14" t="s">
        <v>123</v>
      </c>
      <c r="BM319" s="229" t="s">
        <v>556</v>
      </c>
    </row>
    <row r="320" s="2" customFormat="1">
      <c r="A320" s="35"/>
      <c r="B320" s="36"/>
      <c r="C320" s="37"/>
      <c r="D320" s="231" t="s">
        <v>125</v>
      </c>
      <c r="E320" s="37"/>
      <c r="F320" s="232" t="s">
        <v>557</v>
      </c>
      <c r="G320" s="37"/>
      <c r="H320" s="37"/>
      <c r="I320" s="233"/>
      <c r="J320" s="37"/>
      <c r="K320" s="37"/>
      <c r="L320" s="41"/>
      <c r="M320" s="234"/>
      <c r="N320" s="235"/>
      <c r="O320" s="88"/>
      <c r="P320" s="88"/>
      <c r="Q320" s="88"/>
      <c r="R320" s="88"/>
      <c r="S320" s="88"/>
      <c r="T320" s="89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4" t="s">
        <v>125</v>
      </c>
      <c r="AU320" s="14" t="s">
        <v>80</v>
      </c>
    </row>
    <row r="321" s="2" customFormat="1" ht="14.4" customHeight="1">
      <c r="A321" s="35"/>
      <c r="B321" s="36"/>
      <c r="C321" s="217" t="s">
        <v>558</v>
      </c>
      <c r="D321" s="217" t="s">
        <v>119</v>
      </c>
      <c r="E321" s="218" t="s">
        <v>559</v>
      </c>
      <c r="F321" s="219" t="s">
        <v>560</v>
      </c>
      <c r="G321" s="220" t="s">
        <v>130</v>
      </c>
      <c r="H321" s="221">
        <v>1</v>
      </c>
      <c r="I321" s="222"/>
      <c r="J321" s="223">
        <f>ROUND(I321*H321,2)</f>
        <v>0</v>
      </c>
      <c r="K321" s="224"/>
      <c r="L321" s="41"/>
      <c r="M321" s="225" t="s">
        <v>1</v>
      </c>
      <c r="N321" s="226" t="s">
        <v>38</v>
      </c>
      <c r="O321" s="88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9" t="s">
        <v>123</v>
      </c>
      <c r="AT321" s="229" t="s">
        <v>119</v>
      </c>
      <c r="AU321" s="229" t="s">
        <v>80</v>
      </c>
      <c r="AY321" s="14" t="s">
        <v>118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4" t="s">
        <v>80</v>
      </c>
      <c r="BK321" s="230">
        <f>ROUND(I321*H321,2)</f>
        <v>0</v>
      </c>
      <c r="BL321" s="14" t="s">
        <v>123</v>
      </c>
      <c r="BM321" s="229" t="s">
        <v>561</v>
      </c>
    </row>
    <row r="322" s="2" customFormat="1">
      <c r="A322" s="35"/>
      <c r="B322" s="36"/>
      <c r="C322" s="37"/>
      <c r="D322" s="231" t="s">
        <v>125</v>
      </c>
      <c r="E322" s="37"/>
      <c r="F322" s="232" t="s">
        <v>562</v>
      </c>
      <c r="G322" s="37"/>
      <c r="H322" s="37"/>
      <c r="I322" s="233"/>
      <c r="J322" s="37"/>
      <c r="K322" s="37"/>
      <c r="L322" s="41"/>
      <c r="M322" s="234"/>
      <c r="N322" s="235"/>
      <c r="O322" s="88"/>
      <c r="P322" s="88"/>
      <c r="Q322" s="88"/>
      <c r="R322" s="88"/>
      <c r="S322" s="88"/>
      <c r="T322" s="89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125</v>
      </c>
      <c r="AU322" s="14" t="s">
        <v>80</v>
      </c>
    </row>
    <row r="323" s="2" customFormat="1" ht="14.4" customHeight="1">
      <c r="A323" s="35"/>
      <c r="B323" s="36"/>
      <c r="C323" s="217" t="s">
        <v>563</v>
      </c>
      <c r="D323" s="217" t="s">
        <v>119</v>
      </c>
      <c r="E323" s="218" t="s">
        <v>564</v>
      </c>
      <c r="F323" s="219" t="s">
        <v>565</v>
      </c>
      <c r="G323" s="220" t="s">
        <v>130</v>
      </c>
      <c r="H323" s="221">
        <v>2</v>
      </c>
      <c r="I323" s="222"/>
      <c r="J323" s="223">
        <f>ROUND(I323*H323,2)</f>
        <v>0</v>
      </c>
      <c r="K323" s="224"/>
      <c r="L323" s="41"/>
      <c r="M323" s="225" t="s">
        <v>1</v>
      </c>
      <c r="N323" s="226" t="s">
        <v>38</v>
      </c>
      <c r="O323" s="88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9" t="s">
        <v>123</v>
      </c>
      <c r="AT323" s="229" t="s">
        <v>119</v>
      </c>
      <c r="AU323" s="229" t="s">
        <v>80</v>
      </c>
      <c r="AY323" s="14" t="s">
        <v>118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4" t="s">
        <v>80</v>
      </c>
      <c r="BK323" s="230">
        <f>ROUND(I323*H323,2)</f>
        <v>0</v>
      </c>
      <c r="BL323" s="14" t="s">
        <v>123</v>
      </c>
      <c r="BM323" s="229" t="s">
        <v>566</v>
      </c>
    </row>
    <row r="324" s="2" customFormat="1">
      <c r="A324" s="35"/>
      <c r="B324" s="36"/>
      <c r="C324" s="37"/>
      <c r="D324" s="231" t="s">
        <v>125</v>
      </c>
      <c r="E324" s="37"/>
      <c r="F324" s="232" t="s">
        <v>567</v>
      </c>
      <c r="G324" s="37"/>
      <c r="H324" s="37"/>
      <c r="I324" s="233"/>
      <c r="J324" s="37"/>
      <c r="K324" s="37"/>
      <c r="L324" s="41"/>
      <c r="M324" s="234"/>
      <c r="N324" s="235"/>
      <c r="O324" s="88"/>
      <c r="P324" s="88"/>
      <c r="Q324" s="88"/>
      <c r="R324" s="88"/>
      <c r="S324" s="88"/>
      <c r="T324" s="89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125</v>
      </c>
      <c r="AU324" s="14" t="s">
        <v>80</v>
      </c>
    </row>
    <row r="325" s="2" customFormat="1" ht="14.4" customHeight="1">
      <c r="A325" s="35"/>
      <c r="B325" s="36"/>
      <c r="C325" s="217" t="s">
        <v>568</v>
      </c>
      <c r="D325" s="217" t="s">
        <v>119</v>
      </c>
      <c r="E325" s="218" t="s">
        <v>569</v>
      </c>
      <c r="F325" s="219" t="s">
        <v>570</v>
      </c>
      <c r="G325" s="220" t="s">
        <v>130</v>
      </c>
      <c r="H325" s="221">
        <v>2</v>
      </c>
      <c r="I325" s="222"/>
      <c r="J325" s="223">
        <f>ROUND(I325*H325,2)</f>
        <v>0</v>
      </c>
      <c r="K325" s="224"/>
      <c r="L325" s="41"/>
      <c r="M325" s="225" t="s">
        <v>1</v>
      </c>
      <c r="N325" s="226" t="s">
        <v>38</v>
      </c>
      <c r="O325" s="88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9" t="s">
        <v>123</v>
      </c>
      <c r="AT325" s="229" t="s">
        <v>119</v>
      </c>
      <c r="AU325" s="229" t="s">
        <v>80</v>
      </c>
      <c r="AY325" s="14" t="s">
        <v>118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4" t="s">
        <v>80</v>
      </c>
      <c r="BK325" s="230">
        <f>ROUND(I325*H325,2)</f>
        <v>0</v>
      </c>
      <c r="BL325" s="14" t="s">
        <v>123</v>
      </c>
      <c r="BM325" s="229" t="s">
        <v>571</v>
      </c>
    </row>
    <row r="326" s="2" customFormat="1">
      <c r="A326" s="35"/>
      <c r="B326" s="36"/>
      <c r="C326" s="37"/>
      <c r="D326" s="231" t="s">
        <v>125</v>
      </c>
      <c r="E326" s="37"/>
      <c r="F326" s="232" t="s">
        <v>572</v>
      </c>
      <c r="G326" s="37"/>
      <c r="H326" s="37"/>
      <c r="I326" s="233"/>
      <c r="J326" s="37"/>
      <c r="K326" s="37"/>
      <c r="L326" s="41"/>
      <c r="M326" s="234"/>
      <c r="N326" s="235"/>
      <c r="O326" s="88"/>
      <c r="P326" s="88"/>
      <c r="Q326" s="88"/>
      <c r="R326" s="88"/>
      <c r="S326" s="88"/>
      <c r="T326" s="89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4" t="s">
        <v>125</v>
      </c>
      <c r="AU326" s="14" t="s">
        <v>80</v>
      </c>
    </row>
    <row r="327" s="2" customFormat="1" ht="37.8" customHeight="1">
      <c r="A327" s="35"/>
      <c r="B327" s="36"/>
      <c r="C327" s="236" t="s">
        <v>573</v>
      </c>
      <c r="D327" s="236" t="s">
        <v>127</v>
      </c>
      <c r="E327" s="237" t="s">
        <v>574</v>
      </c>
      <c r="F327" s="238" t="s">
        <v>575</v>
      </c>
      <c r="G327" s="239" t="s">
        <v>130</v>
      </c>
      <c r="H327" s="240">
        <v>2</v>
      </c>
      <c r="I327" s="241"/>
      <c r="J327" s="242">
        <f>ROUND(I327*H327,2)</f>
        <v>0</v>
      </c>
      <c r="K327" s="243"/>
      <c r="L327" s="244"/>
      <c r="M327" s="245" t="s">
        <v>1</v>
      </c>
      <c r="N327" s="246" t="s">
        <v>38</v>
      </c>
      <c r="O327" s="88"/>
      <c r="P327" s="227">
        <f>O327*H327</f>
        <v>0</v>
      </c>
      <c r="Q327" s="227">
        <v>0</v>
      </c>
      <c r="R327" s="227">
        <f>Q327*H327</f>
        <v>0</v>
      </c>
      <c r="S327" s="227">
        <v>0</v>
      </c>
      <c r="T327" s="228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9" t="s">
        <v>131</v>
      </c>
      <c r="AT327" s="229" t="s">
        <v>127</v>
      </c>
      <c r="AU327" s="229" t="s">
        <v>80</v>
      </c>
      <c r="AY327" s="14" t="s">
        <v>118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4" t="s">
        <v>80</v>
      </c>
      <c r="BK327" s="230">
        <f>ROUND(I327*H327,2)</f>
        <v>0</v>
      </c>
      <c r="BL327" s="14" t="s">
        <v>131</v>
      </c>
      <c r="BM327" s="229" t="s">
        <v>576</v>
      </c>
    </row>
    <row r="328" s="2" customFormat="1">
      <c r="A328" s="35"/>
      <c r="B328" s="36"/>
      <c r="C328" s="37"/>
      <c r="D328" s="231" t="s">
        <v>125</v>
      </c>
      <c r="E328" s="37"/>
      <c r="F328" s="232" t="s">
        <v>575</v>
      </c>
      <c r="G328" s="37"/>
      <c r="H328" s="37"/>
      <c r="I328" s="233"/>
      <c r="J328" s="37"/>
      <c r="K328" s="37"/>
      <c r="L328" s="41"/>
      <c r="M328" s="234"/>
      <c r="N328" s="235"/>
      <c r="O328" s="88"/>
      <c r="P328" s="88"/>
      <c r="Q328" s="88"/>
      <c r="R328" s="88"/>
      <c r="S328" s="88"/>
      <c r="T328" s="89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4" t="s">
        <v>125</v>
      </c>
      <c r="AU328" s="14" t="s">
        <v>80</v>
      </c>
    </row>
    <row r="329" s="2" customFormat="1" ht="49.05" customHeight="1">
      <c r="A329" s="35"/>
      <c r="B329" s="36"/>
      <c r="C329" s="236" t="s">
        <v>577</v>
      </c>
      <c r="D329" s="236" t="s">
        <v>127</v>
      </c>
      <c r="E329" s="237" t="s">
        <v>578</v>
      </c>
      <c r="F329" s="238" t="s">
        <v>579</v>
      </c>
      <c r="G329" s="239" t="s">
        <v>130</v>
      </c>
      <c r="H329" s="240">
        <v>3</v>
      </c>
      <c r="I329" s="241"/>
      <c r="J329" s="242">
        <f>ROUND(I329*H329,2)</f>
        <v>0</v>
      </c>
      <c r="K329" s="243"/>
      <c r="L329" s="244"/>
      <c r="M329" s="245" t="s">
        <v>1</v>
      </c>
      <c r="N329" s="246" t="s">
        <v>38</v>
      </c>
      <c r="O329" s="88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9" t="s">
        <v>131</v>
      </c>
      <c r="AT329" s="229" t="s">
        <v>127</v>
      </c>
      <c r="AU329" s="229" t="s">
        <v>80</v>
      </c>
      <c r="AY329" s="14" t="s">
        <v>118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4" t="s">
        <v>80</v>
      </c>
      <c r="BK329" s="230">
        <f>ROUND(I329*H329,2)</f>
        <v>0</v>
      </c>
      <c r="BL329" s="14" t="s">
        <v>131</v>
      </c>
      <c r="BM329" s="229" t="s">
        <v>580</v>
      </c>
    </row>
    <row r="330" s="2" customFormat="1">
      <c r="A330" s="35"/>
      <c r="B330" s="36"/>
      <c r="C330" s="37"/>
      <c r="D330" s="231" t="s">
        <v>125</v>
      </c>
      <c r="E330" s="37"/>
      <c r="F330" s="232" t="s">
        <v>579</v>
      </c>
      <c r="G330" s="37"/>
      <c r="H330" s="37"/>
      <c r="I330" s="233"/>
      <c r="J330" s="37"/>
      <c r="K330" s="37"/>
      <c r="L330" s="41"/>
      <c r="M330" s="234"/>
      <c r="N330" s="235"/>
      <c r="O330" s="88"/>
      <c r="P330" s="88"/>
      <c r="Q330" s="88"/>
      <c r="R330" s="88"/>
      <c r="S330" s="88"/>
      <c r="T330" s="89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125</v>
      </c>
      <c r="AU330" s="14" t="s">
        <v>80</v>
      </c>
    </row>
    <row r="331" s="2" customFormat="1" ht="49.05" customHeight="1">
      <c r="A331" s="35"/>
      <c r="B331" s="36"/>
      <c r="C331" s="236" t="s">
        <v>581</v>
      </c>
      <c r="D331" s="236" t="s">
        <v>127</v>
      </c>
      <c r="E331" s="237" t="s">
        <v>582</v>
      </c>
      <c r="F331" s="238" t="s">
        <v>583</v>
      </c>
      <c r="G331" s="239" t="s">
        <v>130</v>
      </c>
      <c r="H331" s="240">
        <v>6</v>
      </c>
      <c r="I331" s="241"/>
      <c r="J331" s="242">
        <f>ROUND(I331*H331,2)</f>
        <v>0</v>
      </c>
      <c r="K331" s="243"/>
      <c r="L331" s="244"/>
      <c r="M331" s="245" t="s">
        <v>1</v>
      </c>
      <c r="N331" s="246" t="s">
        <v>38</v>
      </c>
      <c r="O331" s="88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9" t="s">
        <v>131</v>
      </c>
      <c r="AT331" s="229" t="s">
        <v>127</v>
      </c>
      <c r="AU331" s="229" t="s">
        <v>80</v>
      </c>
      <c r="AY331" s="14" t="s">
        <v>118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4" t="s">
        <v>80</v>
      </c>
      <c r="BK331" s="230">
        <f>ROUND(I331*H331,2)</f>
        <v>0</v>
      </c>
      <c r="BL331" s="14" t="s">
        <v>131</v>
      </c>
      <c r="BM331" s="229" t="s">
        <v>584</v>
      </c>
    </row>
    <row r="332" s="2" customFormat="1">
      <c r="A332" s="35"/>
      <c r="B332" s="36"/>
      <c r="C332" s="37"/>
      <c r="D332" s="231" t="s">
        <v>125</v>
      </c>
      <c r="E332" s="37"/>
      <c r="F332" s="232" t="s">
        <v>583</v>
      </c>
      <c r="G332" s="37"/>
      <c r="H332" s="37"/>
      <c r="I332" s="233"/>
      <c r="J332" s="37"/>
      <c r="K332" s="37"/>
      <c r="L332" s="41"/>
      <c r="M332" s="234"/>
      <c r="N332" s="235"/>
      <c r="O332" s="88"/>
      <c r="P332" s="88"/>
      <c r="Q332" s="88"/>
      <c r="R332" s="88"/>
      <c r="S332" s="88"/>
      <c r="T332" s="89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125</v>
      </c>
      <c r="AU332" s="14" t="s">
        <v>80</v>
      </c>
    </row>
    <row r="333" s="2" customFormat="1" ht="24.15" customHeight="1">
      <c r="A333" s="35"/>
      <c r="B333" s="36"/>
      <c r="C333" s="217" t="s">
        <v>585</v>
      </c>
      <c r="D333" s="217" t="s">
        <v>119</v>
      </c>
      <c r="E333" s="218" t="s">
        <v>586</v>
      </c>
      <c r="F333" s="219" t="s">
        <v>587</v>
      </c>
      <c r="G333" s="220" t="s">
        <v>130</v>
      </c>
      <c r="H333" s="221">
        <v>1</v>
      </c>
      <c r="I333" s="222"/>
      <c r="J333" s="223">
        <f>ROUND(I333*H333,2)</f>
        <v>0</v>
      </c>
      <c r="K333" s="224"/>
      <c r="L333" s="41"/>
      <c r="M333" s="225" t="s">
        <v>1</v>
      </c>
      <c r="N333" s="226" t="s">
        <v>38</v>
      </c>
      <c r="O333" s="88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9" t="s">
        <v>123</v>
      </c>
      <c r="AT333" s="229" t="s">
        <v>119</v>
      </c>
      <c r="AU333" s="229" t="s">
        <v>80</v>
      </c>
      <c r="AY333" s="14" t="s">
        <v>118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4" t="s">
        <v>80</v>
      </c>
      <c r="BK333" s="230">
        <f>ROUND(I333*H333,2)</f>
        <v>0</v>
      </c>
      <c r="BL333" s="14" t="s">
        <v>123</v>
      </c>
      <c r="BM333" s="229" t="s">
        <v>588</v>
      </c>
    </row>
    <row r="334" s="2" customFormat="1">
      <c r="A334" s="35"/>
      <c r="B334" s="36"/>
      <c r="C334" s="37"/>
      <c r="D334" s="231" t="s">
        <v>125</v>
      </c>
      <c r="E334" s="37"/>
      <c r="F334" s="232" t="s">
        <v>589</v>
      </c>
      <c r="G334" s="37"/>
      <c r="H334" s="37"/>
      <c r="I334" s="233"/>
      <c r="J334" s="37"/>
      <c r="K334" s="37"/>
      <c r="L334" s="41"/>
      <c r="M334" s="234"/>
      <c r="N334" s="235"/>
      <c r="O334" s="88"/>
      <c r="P334" s="88"/>
      <c r="Q334" s="88"/>
      <c r="R334" s="88"/>
      <c r="S334" s="88"/>
      <c r="T334" s="89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125</v>
      </c>
      <c r="AU334" s="14" t="s">
        <v>80</v>
      </c>
    </row>
    <row r="335" s="2" customFormat="1" ht="24.15" customHeight="1">
      <c r="A335" s="35"/>
      <c r="B335" s="36"/>
      <c r="C335" s="217" t="s">
        <v>590</v>
      </c>
      <c r="D335" s="217" t="s">
        <v>119</v>
      </c>
      <c r="E335" s="218" t="s">
        <v>591</v>
      </c>
      <c r="F335" s="219" t="s">
        <v>592</v>
      </c>
      <c r="G335" s="220" t="s">
        <v>130</v>
      </c>
      <c r="H335" s="221">
        <v>49</v>
      </c>
      <c r="I335" s="222"/>
      <c r="J335" s="223">
        <f>ROUND(I335*H335,2)</f>
        <v>0</v>
      </c>
      <c r="K335" s="224"/>
      <c r="L335" s="41"/>
      <c r="M335" s="225" t="s">
        <v>1</v>
      </c>
      <c r="N335" s="226" t="s">
        <v>38</v>
      </c>
      <c r="O335" s="88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9" t="s">
        <v>123</v>
      </c>
      <c r="AT335" s="229" t="s">
        <v>119</v>
      </c>
      <c r="AU335" s="229" t="s">
        <v>80</v>
      </c>
      <c r="AY335" s="14" t="s">
        <v>118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4" t="s">
        <v>80</v>
      </c>
      <c r="BK335" s="230">
        <f>ROUND(I335*H335,2)</f>
        <v>0</v>
      </c>
      <c r="BL335" s="14" t="s">
        <v>123</v>
      </c>
      <c r="BM335" s="229" t="s">
        <v>593</v>
      </c>
    </row>
    <row r="336" s="2" customFormat="1">
      <c r="A336" s="35"/>
      <c r="B336" s="36"/>
      <c r="C336" s="37"/>
      <c r="D336" s="231" t="s">
        <v>125</v>
      </c>
      <c r="E336" s="37"/>
      <c r="F336" s="232" t="s">
        <v>594</v>
      </c>
      <c r="G336" s="37"/>
      <c r="H336" s="37"/>
      <c r="I336" s="233"/>
      <c r="J336" s="37"/>
      <c r="K336" s="37"/>
      <c r="L336" s="41"/>
      <c r="M336" s="234"/>
      <c r="N336" s="235"/>
      <c r="O336" s="88"/>
      <c r="P336" s="88"/>
      <c r="Q336" s="88"/>
      <c r="R336" s="88"/>
      <c r="S336" s="88"/>
      <c r="T336" s="89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125</v>
      </c>
      <c r="AU336" s="14" t="s">
        <v>80</v>
      </c>
    </row>
    <row r="337" s="2" customFormat="1" ht="24.15" customHeight="1">
      <c r="A337" s="35"/>
      <c r="B337" s="36"/>
      <c r="C337" s="217" t="s">
        <v>595</v>
      </c>
      <c r="D337" s="217" t="s">
        <v>119</v>
      </c>
      <c r="E337" s="218" t="s">
        <v>596</v>
      </c>
      <c r="F337" s="219" t="s">
        <v>597</v>
      </c>
      <c r="G337" s="220" t="s">
        <v>130</v>
      </c>
      <c r="H337" s="221">
        <v>21</v>
      </c>
      <c r="I337" s="222"/>
      <c r="J337" s="223">
        <f>ROUND(I337*H337,2)</f>
        <v>0</v>
      </c>
      <c r="K337" s="224"/>
      <c r="L337" s="41"/>
      <c r="M337" s="225" t="s">
        <v>1</v>
      </c>
      <c r="N337" s="226" t="s">
        <v>38</v>
      </c>
      <c r="O337" s="88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9" t="s">
        <v>123</v>
      </c>
      <c r="AT337" s="229" t="s">
        <v>119</v>
      </c>
      <c r="AU337" s="229" t="s">
        <v>80</v>
      </c>
      <c r="AY337" s="14" t="s">
        <v>118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4" t="s">
        <v>80</v>
      </c>
      <c r="BK337" s="230">
        <f>ROUND(I337*H337,2)</f>
        <v>0</v>
      </c>
      <c r="BL337" s="14" t="s">
        <v>123</v>
      </c>
      <c r="BM337" s="229" t="s">
        <v>598</v>
      </c>
    </row>
    <row r="338" s="2" customFormat="1">
      <c r="A338" s="35"/>
      <c r="B338" s="36"/>
      <c r="C338" s="37"/>
      <c r="D338" s="231" t="s">
        <v>125</v>
      </c>
      <c r="E338" s="37"/>
      <c r="F338" s="232" t="s">
        <v>599</v>
      </c>
      <c r="G338" s="37"/>
      <c r="H338" s="37"/>
      <c r="I338" s="233"/>
      <c r="J338" s="37"/>
      <c r="K338" s="37"/>
      <c r="L338" s="41"/>
      <c r="M338" s="234"/>
      <c r="N338" s="235"/>
      <c r="O338" s="88"/>
      <c r="P338" s="88"/>
      <c r="Q338" s="88"/>
      <c r="R338" s="88"/>
      <c r="S338" s="88"/>
      <c r="T338" s="89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125</v>
      </c>
      <c r="AU338" s="14" t="s">
        <v>80</v>
      </c>
    </row>
    <row r="339" s="2" customFormat="1" ht="24.15" customHeight="1">
      <c r="A339" s="35"/>
      <c r="B339" s="36"/>
      <c r="C339" s="217" t="s">
        <v>600</v>
      </c>
      <c r="D339" s="217" t="s">
        <v>119</v>
      </c>
      <c r="E339" s="218" t="s">
        <v>601</v>
      </c>
      <c r="F339" s="219" t="s">
        <v>602</v>
      </c>
      <c r="G339" s="220" t="s">
        <v>130</v>
      </c>
      <c r="H339" s="221">
        <v>9</v>
      </c>
      <c r="I339" s="222"/>
      <c r="J339" s="223">
        <f>ROUND(I339*H339,2)</f>
        <v>0</v>
      </c>
      <c r="K339" s="224"/>
      <c r="L339" s="41"/>
      <c r="M339" s="225" t="s">
        <v>1</v>
      </c>
      <c r="N339" s="226" t="s">
        <v>38</v>
      </c>
      <c r="O339" s="88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9" t="s">
        <v>123</v>
      </c>
      <c r="AT339" s="229" t="s">
        <v>119</v>
      </c>
      <c r="AU339" s="229" t="s">
        <v>80</v>
      </c>
      <c r="AY339" s="14" t="s">
        <v>118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4" t="s">
        <v>80</v>
      </c>
      <c r="BK339" s="230">
        <f>ROUND(I339*H339,2)</f>
        <v>0</v>
      </c>
      <c r="BL339" s="14" t="s">
        <v>123</v>
      </c>
      <c r="BM339" s="229" t="s">
        <v>603</v>
      </c>
    </row>
    <row r="340" s="2" customFormat="1">
      <c r="A340" s="35"/>
      <c r="B340" s="36"/>
      <c r="C340" s="37"/>
      <c r="D340" s="231" t="s">
        <v>125</v>
      </c>
      <c r="E340" s="37"/>
      <c r="F340" s="232" t="s">
        <v>604</v>
      </c>
      <c r="G340" s="37"/>
      <c r="H340" s="37"/>
      <c r="I340" s="233"/>
      <c r="J340" s="37"/>
      <c r="K340" s="37"/>
      <c r="L340" s="41"/>
      <c r="M340" s="234"/>
      <c r="N340" s="235"/>
      <c r="O340" s="88"/>
      <c r="P340" s="88"/>
      <c r="Q340" s="88"/>
      <c r="R340" s="88"/>
      <c r="S340" s="88"/>
      <c r="T340" s="89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125</v>
      </c>
      <c r="AU340" s="14" t="s">
        <v>80</v>
      </c>
    </row>
    <row r="341" s="2" customFormat="1" ht="14.4" customHeight="1">
      <c r="A341" s="35"/>
      <c r="B341" s="36"/>
      <c r="C341" s="217" t="s">
        <v>605</v>
      </c>
      <c r="D341" s="217" t="s">
        <v>119</v>
      </c>
      <c r="E341" s="218" t="s">
        <v>606</v>
      </c>
      <c r="F341" s="219" t="s">
        <v>607</v>
      </c>
      <c r="G341" s="220" t="s">
        <v>130</v>
      </c>
      <c r="H341" s="221">
        <v>13</v>
      </c>
      <c r="I341" s="222"/>
      <c r="J341" s="223">
        <f>ROUND(I341*H341,2)</f>
        <v>0</v>
      </c>
      <c r="K341" s="224"/>
      <c r="L341" s="41"/>
      <c r="M341" s="225" t="s">
        <v>1</v>
      </c>
      <c r="N341" s="226" t="s">
        <v>38</v>
      </c>
      <c r="O341" s="88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9" t="s">
        <v>123</v>
      </c>
      <c r="AT341" s="229" t="s">
        <v>119</v>
      </c>
      <c r="AU341" s="229" t="s">
        <v>80</v>
      </c>
      <c r="AY341" s="14" t="s">
        <v>118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4" t="s">
        <v>80</v>
      </c>
      <c r="BK341" s="230">
        <f>ROUND(I341*H341,2)</f>
        <v>0</v>
      </c>
      <c r="BL341" s="14" t="s">
        <v>123</v>
      </c>
      <c r="BM341" s="229" t="s">
        <v>608</v>
      </c>
    </row>
    <row r="342" s="2" customFormat="1">
      <c r="A342" s="35"/>
      <c r="B342" s="36"/>
      <c r="C342" s="37"/>
      <c r="D342" s="231" t="s">
        <v>125</v>
      </c>
      <c r="E342" s="37"/>
      <c r="F342" s="232" t="s">
        <v>609</v>
      </c>
      <c r="G342" s="37"/>
      <c r="H342" s="37"/>
      <c r="I342" s="233"/>
      <c r="J342" s="37"/>
      <c r="K342" s="37"/>
      <c r="L342" s="41"/>
      <c r="M342" s="234"/>
      <c r="N342" s="235"/>
      <c r="O342" s="88"/>
      <c r="P342" s="88"/>
      <c r="Q342" s="88"/>
      <c r="R342" s="88"/>
      <c r="S342" s="88"/>
      <c r="T342" s="89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125</v>
      </c>
      <c r="AU342" s="14" t="s">
        <v>80</v>
      </c>
    </row>
    <row r="343" s="2" customFormat="1" ht="37.8" customHeight="1">
      <c r="A343" s="35"/>
      <c r="B343" s="36"/>
      <c r="C343" s="236" t="s">
        <v>610</v>
      </c>
      <c r="D343" s="236" t="s">
        <v>127</v>
      </c>
      <c r="E343" s="237" t="s">
        <v>611</v>
      </c>
      <c r="F343" s="238" t="s">
        <v>612</v>
      </c>
      <c r="G343" s="239" t="s">
        <v>130</v>
      </c>
      <c r="H343" s="240">
        <v>13</v>
      </c>
      <c r="I343" s="241"/>
      <c r="J343" s="242">
        <f>ROUND(I343*H343,2)</f>
        <v>0</v>
      </c>
      <c r="K343" s="243"/>
      <c r="L343" s="244"/>
      <c r="M343" s="245" t="s">
        <v>1</v>
      </c>
      <c r="N343" s="246" t="s">
        <v>38</v>
      </c>
      <c r="O343" s="88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9" t="s">
        <v>131</v>
      </c>
      <c r="AT343" s="229" t="s">
        <v>127</v>
      </c>
      <c r="AU343" s="229" t="s">
        <v>80</v>
      </c>
      <c r="AY343" s="14" t="s">
        <v>118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4" t="s">
        <v>80</v>
      </c>
      <c r="BK343" s="230">
        <f>ROUND(I343*H343,2)</f>
        <v>0</v>
      </c>
      <c r="BL343" s="14" t="s">
        <v>131</v>
      </c>
      <c r="BM343" s="229" t="s">
        <v>613</v>
      </c>
    </row>
    <row r="344" s="2" customFormat="1">
      <c r="A344" s="35"/>
      <c r="B344" s="36"/>
      <c r="C344" s="37"/>
      <c r="D344" s="231" t="s">
        <v>125</v>
      </c>
      <c r="E344" s="37"/>
      <c r="F344" s="232" t="s">
        <v>612</v>
      </c>
      <c r="G344" s="37"/>
      <c r="H344" s="37"/>
      <c r="I344" s="233"/>
      <c r="J344" s="37"/>
      <c r="K344" s="37"/>
      <c r="L344" s="41"/>
      <c r="M344" s="234"/>
      <c r="N344" s="235"/>
      <c r="O344" s="88"/>
      <c r="P344" s="88"/>
      <c r="Q344" s="88"/>
      <c r="R344" s="88"/>
      <c r="S344" s="88"/>
      <c r="T344" s="89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4" t="s">
        <v>125</v>
      </c>
      <c r="AU344" s="14" t="s">
        <v>80</v>
      </c>
    </row>
    <row r="345" s="2" customFormat="1" ht="24.15" customHeight="1">
      <c r="A345" s="35"/>
      <c r="B345" s="36"/>
      <c r="C345" s="236" t="s">
        <v>614</v>
      </c>
      <c r="D345" s="236" t="s">
        <v>127</v>
      </c>
      <c r="E345" s="237" t="s">
        <v>615</v>
      </c>
      <c r="F345" s="238" t="s">
        <v>616</v>
      </c>
      <c r="G345" s="239" t="s">
        <v>130</v>
      </c>
      <c r="H345" s="240">
        <v>49</v>
      </c>
      <c r="I345" s="241"/>
      <c r="J345" s="242">
        <f>ROUND(I345*H345,2)</f>
        <v>0</v>
      </c>
      <c r="K345" s="243"/>
      <c r="L345" s="244"/>
      <c r="M345" s="245" t="s">
        <v>1</v>
      </c>
      <c r="N345" s="246" t="s">
        <v>38</v>
      </c>
      <c r="O345" s="88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9" t="s">
        <v>131</v>
      </c>
      <c r="AT345" s="229" t="s">
        <v>127</v>
      </c>
      <c r="AU345" s="229" t="s">
        <v>80</v>
      </c>
      <c r="AY345" s="14" t="s">
        <v>118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4" t="s">
        <v>80</v>
      </c>
      <c r="BK345" s="230">
        <f>ROUND(I345*H345,2)</f>
        <v>0</v>
      </c>
      <c r="BL345" s="14" t="s">
        <v>131</v>
      </c>
      <c r="BM345" s="229" t="s">
        <v>617</v>
      </c>
    </row>
    <row r="346" s="2" customFormat="1">
      <c r="A346" s="35"/>
      <c r="B346" s="36"/>
      <c r="C346" s="37"/>
      <c r="D346" s="231" t="s">
        <v>125</v>
      </c>
      <c r="E346" s="37"/>
      <c r="F346" s="232" t="s">
        <v>616</v>
      </c>
      <c r="G346" s="37"/>
      <c r="H346" s="37"/>
      <c r="I346" s="233"/>
      <c r="J346" s="37"/>
      <c r="K346" s="37"/>
      <c r="L346" s="41"/>
      <c r="M346" s="234"/>
      <c r="N346" s="235"/>
      <c r="O346" s="88"/>
      <c r="P346" s="88"/>
      <c r="Q346" s="88"/>
      <c r="R346" s="88"/>
      <c r="S346" s="88"/>
      <c r="T346" s="89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4" t="s">
        <v>125</v>
      </c>
      <c r="AU346" s="14" t="s">
        <v>80</v>
      </c>
    </row>
    <row r="347" s="2" customFormat="1" ht="24.15" customHeight="1">
      <c r="A347" s="35"/>
      <c r="B347" s="36"/>
      <c r="C347" s="236" t="s">
        <v>618</v>
      </c>
      <c r="D347" s="236" t="s">
        <v>127</v>
      </c>
      <c r="E347" s="237" t="s">
        <v>619</v>
      </c>
      <c r="F347" s="238" t="s">
        <v>620</v>
      </c>
      <c r="G347" s="239" t="s">
        <v>130</v>
      </c>
      <c r="H347" s="240">
        <v>12</v>
      </c>
      <c r="I347" s="241"/>
      <c r="J347" s="242">
        <f>ROUND(I347*H347,2)</f>
        <v>0</v>
      </c>
      <c r="K347" s="243"/>
      <c r="L347" s="244"/>
      <c r="M347" s="245" t="s">
        <v>1</v>
      </c>
      <c r="N347" s="246" t="s">
        <v>38</v>
      </c>
      <c r="O347" s="88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9" t="s">
        <v>131</v>
      </c>
      <c r="AT347" s="229" t="s">
        <v>127</v>
      </c>
      <c r="AU347" s="229" t="s">
        <v>80</v>
      </c>
      <c r="AY347" s="14" t="s">
        <v>118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4" t="s">
        <v>80</v>
      </c>
      <c r="BK347" s="230">
        <f>ROUND(I347*H347,2)</f>
        <v>0</v>
      </c>
      <c r="BL347" s="14" t="s">
        <v>131</v>
      </c>
      <c r="BM347" s="229" t="s">
        <v>621</v>
      </c>
    </row>
    <row r="348" s="2" customFormat="1">
      <c r="A348" s="35"/>
      <c r="B348" s="36"/>
      <c r="C348" s="37"/>
      <c r="D348" s="231" t="s">
        <v>125</v>
      </c>
      <c r="E348" s="37"/>
      <c r="F348" s="232" t="s">
        <v>620</v>
      </c>
      <c r="G348" s="37"/>
      <c r="H348" s="37"/>
      <c r="I348" s="233"/>
      <c r="J348" s="37"/>
      <c r="K348" s="37"/>
      <c r="L348" s="41"/>
      <c r="M348" s="234"/>
      <c r="N348" s="235"/>
      <c r="O348" s="88"/>
      <c r="P348" s="88"/>
      <c r="Q348" s="88"/>
      <c r="R348" s="88"/>
      <c r="S348" s="88"/>
      <c r="T348" s="89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4" t="s">
        <v>125</v>
      </c>
      <c r="AU348" s="14" t="s">
        <v>80</v>
      </c>
    </row>
    <row r="349" s="2" customFormat="1" ht="24.15" customHeight="1">
      <c r="A349" s="35"/>
      <c r="B349" s="36"/>
      <c r="C349" s="236" t="s">
        <v>622</v>
      </c>
      <c r="D349" s="236" t="s">
        <v>127</v>
      </c>
      <c r="E349" s="237" t="s">
        <v>623</v>
      </c>
      <c r="F349" s="238" t="s">
        <v>624</v>
      </c>
      <c r="G349" s="239" t="s">
        <v>130</v>
      </c>
      <c r="H349" s="240">
        <v>9</v>
      </c>
      <c r="I349" s="241"/>
      <c r="J349" s="242">
        <f>ROUND(I349*H349,2)</f>
        <v>0</v>
      </c>
      <c r="K349" s="243"/>
      <c r="L349" s="244"/>
      <c r="M349" s="245" t="s">
        <v>1</v>
      </c>
      <c r="N349" s="246" t="s">
        <v>38</v>
      </c>
      <c r="O349" s="88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9" t="s">
        <v>131</v>
      </c>
      <c r="AT349" s="229" t="s">
        <v>127</v>
      </c>
      <c r="AU349" s="229" t="s">
        <v>80</v>
      </c>
      <c r="AY349" s="14" t="s">
        <v>118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4" t="s">
        <v>80</v>
      </c>
      <c r="BK349" s="230">
        <f>ROUND(I349*H349,2)</f>
        <v>0</v>
      </c>
      <c r="BL349" s="14" t="s">
        <v>131</v>
      </c>
      <c r="BM349" s="229" t="s">
        <v>625</v>
      </c>
    </row>
    <row r="350" s="2" customFormat="1">
      <c r="A350" s="35"/>
      <c r="B350" s="36"/>
      <c r="C350" s="37"/>
      <c r="D350" s="231" t="s">
        <v>125</v>
      </c>
      <c r="E350" s="37"/>
      <c r="F350" s="232" t="s">
        <v>624</v>
      </c>
      <c r="G350" s="37"/>
      <c r="H350" s="37"/>
      <c r="I350" s="233"/>
      <c r="J350" s="37"/>
      <c r="K350" s="37"/>
      <c r="L350" s="41"/>
      <c r="M350" s="234"/>
      <c r="N350" s="235"/>
      <c r="O350" s="88"/>
      <c r="P350" s="88"/>
      <c r="Q350" s="88"/>
      <c r="R350" s="88"/>
      <c r="S350" s="88"/>
      <c r="T350" s="89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4" t="s">
        <v>125</v>
      </c>
      <c r="AU350" s="14" t="s">
        <v>80</v>
      </c>
    </row>
    <row r="351" s="2" customFormat="1" ht="24.15" customHeight="1">
      <c r="A351" s="35"/>
      <c r="B351" s="36"/>
      <c r="C351" s="236" t="s">
        <v>626</v>
      </c>
      <c r="D351" s="236" t="s">
        <v>127</v>
      </c>
      <c r="E351" s="237" t="s">
        <v>627</v>
      </c>
      <c r="F351" s="238" t="s">
        <v>628</v>
      </c>
      <c r="G351" s="239" t="s">
        <v>130</v>
      </c>
      <c r="H351" s="240">
        <v>6</v>
      </c>
      <c r="I351" s="241"/>
      <c r="J351" s="242">
        <f>ROUND(I351*H351,2)</f>
        <v>0</v>
      </c>
      <c r="K351" s="243"/>
      <c r="L351" s="244"/>
      <c r="M351" s="245" t="s">
        <v>1</v>
      </c>
      <c r="N351" s="246" t="s">
        <v>38</v>
      </c>
      <c r="O351" s="88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9" t="s">
        <v>131</v>
      </c>
      <c r="AT351" s="229" t="s">
        <v>127</v>
      </c>
      <c r="AU351" s="229" t="s">
        <v>80</v>
      </c>
      <c r="AY351" s="14" t="s">
        <v>118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4" t="s">
        <v>80</v>
      </c>
      <c r="BK351" s="230">
        <f>ROUND(I351*H351,2)</f>
        <v>0</v>
      </c>
      <c r="BL351" s="14" t="s">
        <v>131</v>
      </c>
      <c r="BM351" s="229" t="s">
        <v>629</v>
      </c>
    </row>
    <row r="352" s="2" customFormat="1">
      <c r="A352" s="35"/>
      <c r="B352" s="36"/>
      <c r="C352" s="37"/>
      <c r="D352" s="231" t="s">
        <v>125</v>
      </c>
      <c r="E352" s="37"/>
      <c r="F352" s="232" t="s">
        <v>628</v>
      </c>
      <c r="G352" s="37"/>
      <c r="H352" s="37"/>
      <c r="I352" s="233"/>
      <c r="J352" s="37"/>
      <c r="K352" s="37"/>
      <c r="L352" s="41"/>
      <c r="M352" s="234"/>
      <c r="N352" s="235"/>
      <c r="O352" s="88"/>
      <c r="P352" s="88"/>
      <c r="Q352" s="88"/>
      <c r="R352" s="88"/>
      <c r="S352" s="88"/>
      <c r="T352" s="89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4" t="s">
        <v>125</v>
      </c>
      <c r="AU352" s="14" t="s">
        <v>80</v>
      </c>
    </row>
    <row r="353" s="2" customFormat="1" ht="24.15" customHeight="1">
      <c r="A353" s="35"/>
      <c r="B353" s="36"/>
      <c r="C353" s="236" t="s">
        <v>630</v>
      </c>
      <c r="D353" s="236" t="s">
        <v>127</v>
      </c>
      <c r="E353" s="237" t="s">
        <v>631</v>
      </c>
      <c r="F353" s="238" t="s">
        <v>632</v>
      </c>
      <c r="G353" s="239" t="s">
        <v>130</v>
      </c>
      <c r="H353" s="240">
        <v>3</v>
      </c>
      <c r="I353" s="241"/>
      <c r="J353" s="242">
        <f>ROUND(I353*H353,2)</f>
        <v>0</v>
      </c>
      <c r="K353" s="243"/>
      <c r="L353" s="244"/>
      <c r="M353" s="245" t="s">
        <v>1</v>
      </c>
      <c r="N353" s="246" t="s">
        <v>38</v>
      </c>
      <c r="O353" s="88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9" t="s">
        <v>131</v>
      </c>
      <c r="AT353" s="229" t="s">
        <v>127</v>
      </c>
      <c r="AU353" s="229" t="s">
        <v>80</v>
      </c>
      <c r="AY353" s="14" t="s">
        <v>118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4" t="s">
        <v>80</v>
      </c>
      <c r="BK353" s="230">
        <f>ROUND(I353*H353,2)</f>
        <v>0</v>
      </c>
      <c r="BL353" s="14" t="s">
        <v>131</v>
      </c>
      <c r="BM353" s="229" t="s">
        <v>633</v>
      </c>
    </row>
    <row r="354" s="2" customFormat="1">
      <c r="A354" s="35"/>
      <c r="B354" s="36"/>
      <c r="C354" s="37"/>
      <c r="D354" s="231" t="s">
        <v>125</v>
      </c>
      <c r="E354" s="37"/>
      <c r="F354" s="232" t="s">
        <v>632</v>
      </c>
      <c r="G354" s="37"/>
      <c r="H354" s="37"/>
      <c r="I354" s="233"/>
      <c r="J354" s="37"/>
      <c r="K354" s="37"/>
      <c r="L354" s="41"/>
      <c r="M354" s="234"/>
      <c r="N354" s="235"/>
      <c r="O354" s="88"/>
      <c r="P354" s="88"/>
      <c r="Q354" s="88"/>
      <c r="R354" s="88"/>
      <c r="S354" s="88"/>
      <c r="T354" s="89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4" t="s">
        <v>125</v>
      </c>
      <c r="AU354" s="14" t="s">
        <v>80</v>
      </c>
    </row>
    <row r="355" s="2" customFormat="1" ht="24.15" customHeight="1">
      <c r="A355" s="35"/>
      <c r="B355" s="36"/>
      <c r="C355" s="217" t="s">
        <v>634</v>
      </c>
      <c r="D355" s="217" t="s">
        <v>119</v>
      </c>
      <c r="E355" s="218" t="s">
        <v>635</v>
      </c>
      <c r="F355" s="219" t="s">
        <v>636</v>
      </c>
      <c r="G355" s="220" t="s">
        <v>130</v>
      </c>
      <c r="H355" s="221">
        <v>1</v>
      </c>
      <c r="I355" s="222"/>
      <c r="J355" s="223">
        <f>ROUND(I355*H355,2)</f>
        <v>0</v>
      </c>
      <c r="K355" s="224"/>
      <c r="L355" s="41"/>
      <c r="M355" s="225" t="s">
        <v>1</v>
      </c>
      <c r="N355" s="226" t="s">
        <v>38</v>
      </c>
      <c r="O355" s="88"/>
      <c r="P355" s="227">
        <f>O355*H355</f>
        <v>0</v>
      </c>
      <c r="Q355" s="227">
        <v>0</v>
      </c>
      <c r="R355" s="227">
        <f>Q355*H355</f>
        <v>0</v>
      </c>
      <c r="S355" s="227">
        <v>0</v>
      </c>
      <c r="T355" s="228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9" t="s">
        <v>123</v>
      </c>
      <c r="AT355" s="229" t="s">
        <v>119</v>
      </c>
      <c r="AU355" s="229" t="s">
        <v>80</v>
      </c>
      <c r="AY355" s="14" t="s">
        <v>118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4" t="s">
        <v>80</v>
      </c>
      <c r="BK355" s="230">
        <f>ROUND(I355*H355,2)</f>
        <v>0</v>
      </c>
      <c r="BL355" s="14" t="s">
        <v>123</v>
      </c>
      <c r="BM355" s="229" t="s">
        <v>637</v>
      </c>
    </row>
    <row r="356" s="2" customFormat="1">
      <c r="A356" s="35"/>
      <c r="B356" s="36"/>
      <c r="C356" s="37"/>
      <c r="D356" s="231" t="s">
        <v>125</v>
      </c>
      <c r="E356" s="37"/>
      <c r="F356" s="232" t="s">
        <v>638</v>
      </c>
      <c r="G356" s="37"/>
      <c r="H356" s="37"/>
      <c r="I356" s="233"/>
      <c r="J356" s="37"/>
      <c r="K356" s="37"/>
      <c r="L356" s="41"/>
      <c r="M356" s="234"/>
      <c r="N356" s="235"/>
      <c r="O356" s="88"/>
      <c r="P356" s="88"/>
      <c r="Q356" s="88"/>
      <c r="R356" s="88"/>
      <c r="S356" s="88"/>
      <c r="T356" s="89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4" t="s">
        <v>125</v>
      </c>
      <c r="AU356" s="14" t="s">
        <v>80</v>
      </c>
    </row>
    <row r="357" s="2" customFormat="1" ht="37.8" customHeight="1">
      <c r="A357" s="35"/>
      <c r="B357" s="36"/>
      <c r="C357" s="217" t="s">
        <v>639</v>
      </c>
      <c r="D357" s="217" t="s">
        <v>119</v>
      </c>
      <c r="E357" s="218" t="s">
        <v>640</v>
      </c>
      <c r="F357" s="219" t="s">
        <v>641</v>
      </c>
      <c r="G357" s="220" t="s">
        <v>130</v>
      </c>
      <c r="H357" s="221">
        <v>1</v>
      </c>
      <c r="I357" s="222"/>
      <c r="J357" s="223">
        <f>ROUND(I357*H357,2)</f>
        <v>0</v>
      </c>
      <c r="K357" s="224"/>
      <c r="L357" s="41"/>
      <c r="M357" s="225" t="s">
        <v>1</v>
      </c>
      <c r="N357" s="226" t="s">
        <v>38</v>
      </c>
      <c r="O357" s="88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9" t="s">
        <v>123</v>
      </c>
      <c r="AT357" s="229" t="s">
        <v>119</v>
      </c>
      <c r="AU357" s="229" t="s">
        <v>80</v>
      </c>
      <c r="AY357" s="14" t="s">
        <v>118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4" t="s">
        <v>80</v>
      </c>
      <c r="BK357" s="230">
        <f>ROUND(I357*H357,2)</f>
        <v>0</v>
      </c>
      <c r="BL357" s="14" t="s">
        <v>123</v>
      </c>
      <c r="BM357" s="229" t="s">
        <v>642</v>
      </c>
    </row>
    <row r="358" s="2" customFormat="1">
      <c r="A358" s="35"/>
      <c r="B358" s="36"/>
      <c r="C358" s="37"/>
      <c r="D358" s="231" t="s">
        <v>125</v>
      </c>
      <c r="E358" s="37"/>
      <c r="F358" s="232" t="s">
        <v>643</v>
      </c>
      <c r="G358" s="37"/>
      <c r="H358" s="37"/>
      <c r="I358" s="233"/>
      <c r="J358" s="37"/>
      <c r="K358" s="37"/>
      <c r="L358" s="41"/>
      <c r="M358" s="234"/>
      <c r="N358" s="235"/>
      <c r="O358" s="88"/>
      <c r="P358" s="88"/>
      <c r="Q358" s="88"/>
      <c r="R358" s="88"/>
      <c r="S358" s="88"/>
      <c r="T358" s="89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4" t="s">
        <v>125</v>
      </c>
      <c r="AU358" s="14" t="s">
        <v>80</v>
      </c>
    </row>
    <row r="359" s="2" customFormat="1" ht="24.15" customHeight="1">
      <c r="A359" s="35"/>
      <c r="B359" s="36"/>
      <c r="C359" s="217" t="s">
        <v>644</v>
      </c>
      <c r="D359" s="217" t="s">
        <v>119</v>
      </c>
      <c r="E359" s="218" t="s">
        <v>645</v>
      </c>
      <c r="F359" s="219" t="s">
        <v>646</v>
      </c>
      <c r="G359" s="220" t="s">
        <v>130</v>
      </c>
      <c r="H359" s="221">
        <v>2</v>
      </c>
      <c r="I359" s="222"/>
      <c r="J359" s="223">
        <f>ROUND(I359*H359,2)</f>
        <v>0</v>
      </c>
      <c r="K359" s="224"/>
      <c r="L359" s="41"/>
      <c r="M359" s="225" t="s">
        <v>1</v>
      </c>
      <c r="N359" s="226" t="s">
        <v>38</v>
      </c>
      <c r="O359" s="88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9" t="s">
        <v>123</v>
      </c>
      <c r="AT359" s="229" t="s">
        <v>119</v>
      </c>
      <c r="AU359" s="229" t="s">
        <v>80</v>
      </c>
      <c r="AY359" s="14" t="s">
        <v>118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4" t="s">
        <v>80</v>
      </c>
      <c r="BK359" s="230">
        <f>ROUND(I359*H359,2)</f>
        <v>0</v>
      </c>
      <c r="BL359" s="14" t="s">
        <v>123</v>
      </c>
      <c r="BM359" s="229" t="s">
        <v>647</v>
      </c>
    </row>
    <row r="360" s="2" customFormat="1">
      <c r="A360" s="35"/>
      <c r="B360" s="36"/>
      <c r="C360" s="37"/>
      <c r="D360" s="231" t="s">
        <v>125</v>
      </c>
      <c r="E360" s="37"/>
      <c r="F360" s="232" t="s">
        <v>646</v>
      </c>
      <c r="G360" s="37"/>
      <c r="H360" s="37"/>
      <c r="I360" s="233"/>
      <c r="J360" s="37"/>
      <c r="K360" s="37"/>
      <c r="L360" s="41"/>
      <c r="M360" s="234"/>
      <c r="N360" s="235"/>
      <c r="O360" s="88"/>
      <c r="P360" s="88"/>
      <c r="Q360" s="88"/>
      <c r="R360" s="88"/>
      <c r="S360" s="88"/>
      <c r="T360" s="89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4" t="s">
        <v>125</v>
      </c>
      <c r="AU360" s="14" t="s">
        <v>80</v>
      </c>
    </row>
    <row r="361" s="2" customFormat="1" ht="24.15" customHeight="1">
      <c r="A361" s="35"/>
      <c r="B361" s="36"/>
      <c r="C361" s="217" t="s">
        <v>648</v>
      </c>
      <c r="D361" s="217" t="s">
        <v>119</v>
      </c>
      <c r="E361" s="218" t="s">
        <v>649</v>
      </c>
      <c r="F361" s="219" t="s">
        <v>650</v>
      </c>
      <c r="G361" s="220" t="s">
        <v>130</v>
      </c>
      <c r="H361" s="221">
        <v>2</v>
      </c>
      <c r="I361" s="222"/>
      <c r="J361" s="223">
        <f>ROUND(I361*H361,2)</f>
        <v>0</v>
      </c>
      <c r="K361" s="224"/>
      <c r="L361" s="41"/>
      <c r="M361" s="225" t="s">
        <v>1</v>
      </c>
      <c r="N361" s="226" t="s">
        <v>38</v>
      </c>
      <c r="O361" s="88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9" t="s">
        <v>123</v>
      </c>
      <c r="AT361" s="229" t="s">
        <v>119</v>
      </c>
      <c r="AU361" s="229" t="s">
        <v>80</v>
      </c>
      <c r="AY361" s="14" t="s">
        <v>118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4" t="s">
        <v>80</v>
      </c>
      <c r="BK361" s="230">
        <f>ROUND(I361*H361,2)</f>
        <v>0</v>
      </c>
      <c r="BL361" s="14" t="s">
        <v>123</v>
      </c>
      <c r="BM361" s="229" t="s">
        <v>651</v>
      </c>
    </row>
    <row r="362" s="2" customFormat="1">
      <c r="A362" s="35"/>
      <c r="B362" s="36"/>
      <c r="C362" s="37"/>
      <c r="D362" s="231" t="s">
        <v>125</v>
      </c>
      <c r="E362" s="37"/>
      <c r="F362" s="232" t="s">
        <v>652</v>
      </c>
      <c r="G362" s="37"/>
      <c r="H362" s="37"/>
      <c r="I362" s="233"/>
      <c r="J362" s="37"/>
      <c r="K362" s="37"/>
      <c r="L362" s="41"/>
      <c r="M362" s="234"/>
      <c r="N362" s="235"/>
      <c r="O362" s="88"/>
      <c r="P362" s="88"/>
      <c r="Q362" s="88"/>
      <c r="R362" s="88"/>
      <c r="S362" s="88"/>
      <c r="T362" s="89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4" t="s">
        <v>125</v>
      </c>
      <c r="AU362" s="14" t="s">
        <v>80</v>
      </c>
    </row>
    <row r="363" s="2" customFormat="1" ht="14.4" customHeight="1">
      <c r="A363" s="35"/>
      <c r="B363" s="36"/>
      <c r="C363" s="217" t="s">
        <v>653</v>
      </c>
      <c r="D363" s="217" t="s">
        <v>119</v>
      </c>
      <c r="E363" s="218" t="s">
        <v>654</v>
      </c>
      <c r="F363" s="219" t="s">
        <v>655</v>
      </c>
      <c r="G363" s="220" t="s">
        <v>656</v>
      </c>
      <c r="H363" s="221">
        <v>100</v>
      </c>
      <c r="I363" s="222"/>
      <c r="J363" s="223">
        <f>ROUND(I363*H363,2)</f>
        <v>0</v>
      </c>
      <c r="K363" s="224"/>
      <c r="L363" s="41"/>
      <c r="M363" s="225" t="s">
        <v>1</v>
      </c>
      <c r="N363" s="226" t="s">
        <v>38</v>
      </c>
      <c r="O363" s="88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9" t="s">
        <v>123</v>
      </c>
      <c r="AT363" s="229" t="s">
        <v>119</v>
      </c>
      <c r="AU363" s="229" t="s">
        <v>80</v>
      </c>
      <c r="AY363" s="14" t="s">
        <v>118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4" t="s">
        <v>80</v>
      </c>
      <c r="BK363" s="230">
        <f>ROUND(I363*H363,2)</f>
        <v>0</v>
      </c>
      <c r="BL363" s="14" t="s">
        <v>123</v>
      </c>
      <c r="BM363" s="229" t="s">
        <v>657</v>
      </c>
    </row>
    <row r="364" s="2" customFormat="1">
      <c r="A364" s="35"/>
      <c r="B364" s="36"/>
      <c r="C364" s="37"/>
      <c r="D364" s="231" t="s">
        <v>125</v>
      </c>
      <c r="E364" s="37"/>
      <c r="F364" s="232" t="s">
        <v>658</v>
      </c>
      <c r="G364" s="37"/>
      <c r="H364" s="37"/>
      <c r="I364" s="233"/>
      <c r="J364" s="37"/>
      <c r="K364" s="37"/>
      <c r="L364" s="41"/>
      <c r="M364" s="234"/>
      <c r="N364" s="235"/>
      <c r="O364" s="88"/>
      <c r="P364" s="88"/>
      <c r="Q364" s="88"/>
      <c r="R364" s="88"/>
      <c r="S364" s="88"/>
      <c r="T364" s="89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4" t="s">
        <v>125</v>
      </c>
      <c r="AU364" s="14" t="s">
        <v>80</v>
      </c>
    </row>
    <row r="365" s="2" customFormat="1" ht="24.15" customHeight="1">
      <c r="A365" s="35"/>
      <c r="B365" s="36"/>
      <c r="C365" s="217" t="s">
        <v>659</v>
      </c>
      <c r="D365" s="217" t="s">
        <v>119</v>
      </c>
      <c r="E365" s="218" t="s">
        <v>660</v>
      </c>
      <c r="F365" s="219" t="s">
        <v>661</v>
      </c>
      <c r="G365" s="220" t="s">
        <v>656</v>
      </c>
      <c r="H365" s="221">
        <v>20</v>
      </c>
      <c r="I365" s="222"/>
      <c r="J365" s="223">
        <f>ROUND(I365*H365,2)</f>
        <v>0</v>
      </c>
      <c r="K365" s="224"/>
      <c r="L365" s="41"/>
      <c r="M365" s="225" t="s">
        <v>1</v>
      </c>
      <c r="N365" s="226" t="s">
        <v>38</v>
      </c>
      <c r="O365" s="88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9" t="s">
        <v>123</v>
      </c>
      <c r="AT365" s="229" t="s">
        <v>119</v>
      </c>
      <c r="AU365" s="229" t="s">
        <v>80</v>
      </c>
      <c r="AY365" s="14" t="s">
        <v>118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4" t="s">
        <v>80</v>
      </c>
      <c r="BK365" s="230">
        <f>ROUND(I365*H365,2)</f>
        <v>0</v>
      </c>
      <c r="BL365" s="14" t="s">
        <v>123</v>
      </c>
      <c r="BM365" s="229" t="s">
        <v>662</v>
      </c>
    </row>
    <row r="366" s="2" customFormat="1">
      <c r="A366" s="35"/>
      <c r="B366" s="36"/>
      <c r="C366" s="37"/>
      <c r="D366" s="231" t="s">
        <v>125</v>
      </c>
      <c r="E366" s="37"/>
      <c r="F366" s="232" t="s">
        <v>663</v>
      </c>
      <c r="G366" s="37"/>
      <c r="H366" s="37"/>
      <c r="I366" s="233"/>
      <c r="J366" s="37"/>
      <c r="K366" s="37"/>
      <c r="L366" s="41"/>
      <c r="M366" s="247"/>
      <c r="N366" s="248"/>
      <c r="O366" s="249"/>
      <c r="P366" s="249"/>
      <c r="Q366" s="249"/>
      <c r="R366" s="249"/>
      <c r="S366" s="249"/>
      <c r="T366" s="250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4" t="s">
        <v>125</v>
      </c>
      <c r="AU366" s="14" t="s">
        <v>80</v>
      </c>
    </row>
    <row r="367" s="2" customFormat="1" ht="6.96" customHeight="1">
      <c r="A367" s="35"/>
      <c r="B367" s="63"/>
      <c r="C367" s="64"/>
      <c r="D367" s="64"/>
      <c r="E367" s="64"/>
      <c r="F367" s="64"/>
      <c r="G367" s="64"/>
      <c r="H367" s="64"/>
      <c r="I367" s="64"/>
      <c r="J367" s="64"/>
      <c r="K367" s="64"/>
      <c r="L367" s="41"/>
      <c r="M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</row>
  </sheetData>
  <sheetProtection sheet="1" autoFilter="0" formatColumns="0" formatRows="0" objects="1" scenarios="1" spinCount="100000" saltValue="XJ71ulav92S2cEZ1JzwPaHF/+mJFOWaLaXSXLVVguuRg53DcgJoL2Q28jzu/4/zRzclOOQEomnpURLaf+CxXBw==" hashValue="nQLCknoontt8DWjry8AqiDVzXN0m4HENydwLDo2fD27yvE6dHqZkjW1wDXt79xreq3IRwDqjQuGoZehKIFehqw==" algorithmName="SHA-512" password="CC35"/>
  <autoFilter ref="C120:K3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hidden="1" s="1" customFormat="1" ht="24.96" customHeight="1">
      <c r="B4" s="17"/>
      <c r="D4" s="145" t="s">
        <v>91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 xml:space="preserve">Hodonín, budova TO - zlepšení sociálního zázemí -  I. etapa projekt</v>
      </c>
      <c r="F7" s="147"/>
      <c r="G7" s="147"/>
      <c r="H7" s="147"/>
      <c r="L7" s="17"/>
    </row>
    <row r="8" hidden="1" s="1" customFormat="1" ht="12" customHeight="1">
      <c r="B8" s="17"/>
      <c r="D8" s="147" t="s">
        <v>92</v>
      </c>
      <c r="L8" s="17"/>
    </row>
    <row r="9" hidden="1" s="2" customFormat="1" ht="16.5" customHeight="1">
      <c r="A9" s="35"/>
      <c r="B9" s="41"/>
      <c r="C9" s="35"/>
      <c r="D9" s="35"/>
      <c r="E9" s="148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94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664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16. 11. 2020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ROUND((SUM(BE122:BE146)),  2)</f>
        <v>0</v>
      </c>
      <c r="G35" s="35"/>
      <c r="H35" s="35"/>
      <c r="I35" s="161">
        <v>0.20999999999999999</v>
      </c>
      <c r="J35" s="160">
        <f>ROUND(((SUM(BE122:BE146))*I35),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39</v>
      </c>
      <c r="F36" s="160">
        <f>ROUND((SUM(BF122:BF146)),  2)</f>
        <v>0</v>
      </c>
      <c r="G36" s="35"/>
      <c r="H36" s="35"/>
      <c r="I36" s="161">
        <v>0.14999999999999999</v>
      </c>
      <c r="J36" s="160">
        <f>ROUND(((SUM(BF122:BF146))*I36),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ROUND((SUM(BG122:BG146)),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ROUND((SUM(BH122:BH146)),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ROUND((SUM(BI122:BI146)),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 xml:space="preserve">Hodonín, budova TO - zlepšení sociálního zázemí -  I. etapa projekt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92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93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94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02 - dle ÚRS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16. 11. 2020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97</v>
      </c>
      <c r="D96" s="182"/>
      <c r="E96" s="182"/>
      <c r="F96" s="182"/>
      <c r="G96" s="182"/>
      <c r="H96" s="182"/>
      <c r="I96" s="182"/>
      <c r="J96" s="183" t="s">
        <v>98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99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100</v>
      </c>
    </row>
    <row r="99" hidden="1" s="9" customFormat="1" ht="24.96" customHeight="1">
      <c r="A99" s="9"/>
      <c r="B99" s="185"/>
      <c r="C99" s="186"/>
      <c r="D99" s="187" t="s">
        <v>665</v>
      </c>
      <c r="E99" s="188"/>
      <c r="F99" s="188"/>
      <c r="G99" s="188"/>
      <c r="H99" s="188"/>
      <c r="I99" s="188"/>
      <c r="J99" s="189">
        <f>J123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2" customFormat="1" ht="19.92" customHeight="1">
      <c r="A100" s="12"/>
      <c r="B100" s="251"/>
      <c r="C100" s="130"/>
      <c r="D100" s="252" t="s">
        <v>666</v>
      </c>
      <c r="E100" s="253"/>
      <c r="F100" s="253"/>
      <c r="G100" s="253"/>
      <c r="H100" s="253"/>
      <c r="I100" s="253"/>
      <c r="J100" s="254">
        <f>J124</f>
        <v>0</v>
      </c>
      <c r="K100" s="130"/>
      <c r="L100" s="25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102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 xml:space="preserve">Hodonín, budova TO - zlepšení sociálního zázemí -  I. etapa projekt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92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93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94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02 - dle ÚRS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 xml:space="preserve"> </v>
      </c>
      <c r="G116" s="37"/>
      <c r="H116" s="37"/>
      <c r="I116" s="29" t="s">
        <v>22</v>
      </c>
      <c r="J116" s="76" t="str">
        <f>IF(J14="","",J14)</f>
        <v>16. 11. 2020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 xml:space="preserve"> </v>
      </c>
      <c r="G118" s="37"/>
      <c r="H118" s="37"/>
      <c r="I118" s="29" t="s">
        <v>29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IF(E20="","",E20)</f>
        <v>Vyplň údaj</v>
      </c>
      <c r="G119" s="37"/>
      <c r="H119" s="37"/>
      <c r="I119" s="29" t="s">
        <v>31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91"/>
      <c r="B121" s="192"/>
      <c r="C121" s="193" t="s">
        <v>103</v>
      </c>
      <c r="D121" s="194" t="s">
        <v>58</v>
      </c>
      <c r="E121" s="194" t="s">
        <v>54</v>
      </c>
      <c r="F121" s="194" t="s">
        <v>55</v>
      </c>
      <c r="G121" s="194" t="s">
        <v>104</v>
      </c>
      <c r="H121" s="194" t="s">
        <v>105</v>
      </c>
      <c r="I121" s="194" t="s">
        <v>106</v>
      </c>
      <c r="J121" s="195" t="s">
        <v>98</v>
      </c>
      <c r="K121" s="196" t="s">
        <v>107</v>
      </c>
      <c r="L121" s="197"/>
      <c r="M121" s="97" t="s">
        <v>1</v>
      </c>
      <c r="N121" s="98" t="s">
        <v>37</v>
      </c>
      <c r="O121" s="98" t="s">
        <v>108</v>
      </c>
      <c r="P121" s="98" t="s">
        <v>109</v>
      </c>
      <c r="Q121" s="98" t="s">
        <v>110</v>
      </c>
      <c r="R121" s="98" t="s">
        <v>111</v>
      </c>
      <c r="S121" s="98" t="s">
        <v>112</v>
      </c>
      <c r="T121" s="99" t="s">
        <v>113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5"/>
      <c r="B122" s="36"/>
      <c r="C122" s="104" t="s">
        <v>114</v>
      </c>
      <c r="D122" s="37"/>
      <c r="E122" s="37"/>
      <c r="F122" s="37"/>
      <c r="G122" s="37"/>
      <c r="H122" s="37"/>
      <c r="I122" s="37"/>
      <c r="J122" s="198">
        <f>BK122</f>
        <v>0</v>
      </c>
      <c r="K122" s="37"/>
      <c r="L122" s="41"/>
      <c r="M122" s="100"/>
      <c r="N122" s="199"/>
      <c r="O122" s="101"/>
      <c r="P122" s="200">
        <f>P123</f>
        <v>0</v>
      </c>
      <c r="Q122" s="101"/>
      <c r="R122" s="200">
        <f>R123</f>
        <v>0.64345999999999992</v>
      </c>
      <c r="S122" s="101"/>
      <c r="T122" s="201">
        <f>T123</f>
        <v>11.192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100</v>
      </c>
      <c r="BK122" s="202">
        <f>BK123</f>
        <v>0</v>
      </c>
    </row>
    <row r="123" s="11" customFormat="1" ht="25.92" customHeight="1">
      <c r="A123" s="11"/>
      <c r="B123" s="203"/>
      <c r="C123" s="204"/>
      <c r="D123" s="205" t="s">
        <v>72</v>
      </c>
      <c r="E123" s="206" t="s">
        <v>127</v>
      </c>
      <c r="F123" s="206" t="s">
        <v>667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0.64345999999999992</v>
      </c>
      <c r="S123" s="211"/>
      <c r="T123" s="213">
        <f>T124</f>
        <v>11.192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4" t="s">
        <v>133</v>
      </c>
      <c r="AT123" s="215" t="s">
        <v>72</v>
      </c>
      <c r="AU123" s="215" t="s">
        <v>73</v>
      </c>
      <c r="AY123" s="214" t="s">
        <v>118</v>
      </c>
      <c r="BK123" s="216">
        <f>BK124</f>
        <v>0</v>
      </c>
    </row>
    <row r="124" s="11" customFormat="1" ht="22.8" customHeight="1">
      <c r="A124" s="11"/>
      <c r="B124" s="203"/>
      <c r="C124" s="204"/>
      <c r="D124" s="205" t="s">
        <v>72</v>
      </c>
      <c r="E124" s="256" t="s">
        <v>668</v>
      </c>
      <c r="F124" s="256" t="s">
        <v>669</v>
      </c>
      <c r="G124" s="204"/>
      <c r="H124" s="204"/>
      <c r="I124" s="207"/>
      <c r="J124" s="257">
        <f>BK124</f>
        <v>0</v>
      </c>
      <c r="K124" s="204"/>
      <c r="L124" s="209"/>
      <c r="M124" s="210"/>
      <c r="N124" s="211"/>
      <c r="O124" s="211"/>
      <c r="P124" s="212">
        <f>SUM(P125:P146)</f>
        <v>0</v>
      </c>
      <c r="Q124" s="211"/>
      <c r="R124" s="212">
        <f>SUM(R125:R146)</f>
        <v>0.64345999999999992</v>
      </c>
      <c r="S124" s="211"/>
      <c r="T124" s="213">
        <f>SUM(T125:T146)</f>
        <v>11.192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4" t="s">
        <v>133</v>
      </c>
      <c r="AT124" s="215" t="s">
        <v>72</v>
      </c>
      <c r="AU124" s="215" t="s">
        <v>80</v>
      </c>
      <c r="AY124" s="214" t="s">
        <v>118</v>
      </c>
      <c r="BK124" s="216">
        <f>SUM(BK125:BK146)</f>
        <v>0</v>
      </c>
    </row>
    <row r="125" s="2" customFormat="1" ht="24.15" customHeight="1">
      <c r="A125" s="35"/>
      <c r="B125" s="36"/>
      <c r="C125" s="217" t="s">
        <v>80</v>
      </c>
      <c r="D125" s="217" t="s">
        <v>119</v>
      </c>
      <c r="E125" s="218" t="s">
        <v>670</v>
      </c>
      <c r="F125" s="219" t="s">
        <v>671</v>
      </c>
      <c r="G125" s="220" t="s">
        <v>672</v>
      </c>
      <c r="H125" s="221">
        <v>0.14999999999999999</v>
      </c>
      <c r="I125" s="222"/>
      <c r="J125" s="223">
        <f>ROUND(I125*H125,2)</f>
        <v>0</v>
      </c>
      <c r="K125" s="224"/>
      <c r="L125" s="41"/>
      <c r="M125" s="225" t="s">
        <v>1</v>
      </c>
      <c r="N125" s="226" t="s">
        <v>38</v>
      </c>
      <c r="O125" s="88"/>
      <c r="P125" s="227">
        <f>O125*H125</f>
        <v>0</v>
      </c>
      <c r="Q125" s="227">
        <v>0.0088000000000000005</v>
      </c>
      <c r="R125" s="227">
        <f>Q125*H125</f>
        <v>0.00132</v>
      </c>
      <c r="S125" s="227">
        <v>0</v>
      </c>
      <c r="T125" s="22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9" t="s">
        <v>405</v>
      </c>
      <c r="AT125" s="229" t="s">
        <v>119</v>
      </c>
      <c r="AU125" s="229" t="s">
        <v>82</v>
      </c>
      <c r="AY125" s="14" t="s">
        <v>118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4" t="s">
        <v>80</v>
      </c>
      <c r="BK125" s="230">
        <f>ROUND(I125*H125,2)</f>
        <v>0</v>
      </c>
      <c r="BL125" s="14" t="s">
        <v>405</v>
      </c>
      <c r="BM125" s="229" t="s">
        <v>673</v>
      </c>
    </row>
    <row r="126" s="2" customFormat="1">
      <c r="A126" s="35"/>
      <c r="B126" s="36"/>
      <c r="C126" s="37"/>
      <c r="D126" s="231" t="s">
        <v>125</v>
      </c>
      <c r="E126" s="37"/>
      <c r="F126" s="232" t="s">
        <v>674</v>
      </c>
      <c r="G126" s="37"/>
      <c r="H126" s="37"/>
      <c r="I126" s="233"/>
      <c r="J126" s="37"/>
      <c r="K126" s="37"/>
      <c r="L126" s="41"/>
      <c r="M126" s="234"/>
      <c r="N126" s="235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125</v>
      </c>
      <c r="AU126" s="14" t="s">
        <v>82</v>
      </c>
    </row>
    <row r="127" s="2" customFormat="1" ht="24.15" customHeight="1">
      <c r="A127" s="35"/>
      <c r="B127" s="36"/>
      <c r="C127" s="217" t="s">
        <v>82</v>
      </c>
      <c r="D127" s="217" t="s">
        <v>119</v>
      </c>
      <c r="E127" s="218" t="s">
        <v>675</v>
      </c>
      <c r="F127" s="219" t="s">
        <v>676</v>
      </c>
      <c r="G127" s="220" t="s">
        <v>122</v>
      </c>
      <c r="H127" s="221">
        <v>1030</v>
      </c>
      <c r="I127" s="222"/>
      <c r="J127" s="223">
        <f>ROUND(I127*H127,2)</f>
        <v>0</v>
      </c>
      <c r="K127" s="224"/>
      <c r="L127" s="41"/>
      <c r="M127" s="225" t="s">
        <v>1</v>
      </c>
      <c r="N127" s="226" t="s">
        <v>38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405</v>
      </c>
      <c r="AT127" s="229" t="s">
        <v>119</v>
      </c>
      <c r="AU127" s="229" t="s">
        <v>82</v>
      </c>
      <c r="AY127" s="14" t="s">
        <v>118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80</v>
      </c>
      <c r="BK127" s="230">
        <f>ROUND(I127*H127,2)</f>
        <v>0</v>
      </c>
      <c r="BL127" s="14" t="s">
        <v>405</v>
      </c>
      <c r="BM127" s="229" t="s">
        <v>677</v>
      </c>
    </row>
    <row r="128" s="2" customFormat="1">
      <c r="A128" s="35"/>
      <c r="B128" s="36"/>
      <c r="C128" s="37"/>
      <c r="D128" s="231" t="s">
        <v>125</v>
      </c>
      <c r="E128" s="37"/>
      <c r="F128" s="232" t="s">
        <v>678</v>
      </c>
      <c r="G128" s="37"/>
      <c r="H128" s="37"/>
      <c r="I128" s="233"/>
      <c r="J128" s="37"/>
      <c r="K128" s="37"/>
      <c r="L128" s="41"/>
      <c r="M128" s="234"/>
      <c r="N128" s="235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125</v>
      </c>
      <c r="AU128" s="14" t="s">
        <v>82</v>
      </c>
    </row>
    <row r="129" s="2" customFormat="1" ht="24.15" customHeight="1">
      <c r="A129" s="35"/>
      <c r="B129" s="36"/>
      <c r="C129" s="217" t="s">
        <v>133</v>
      </c>
      <c r="D129" s="217" t="s">
        <v>119</v>
      </c>
      <c r="E129" s="218" t="s">
        <v>679</v>
      </c>
      <c r="F129" s="219" t="s">
        <v>680</v>
      </c>
      <c r="G129" s="220" t="s">
        <v>130</v>
      </c>
      <c r="H129" s="221">
        <v>2</v>
      </c>
      <c r="I129" s="222"/>
      <c r="J129" s="223">
        <f>ROUND(I129*H129,2)</f>
        <v>0</v>
      </c>
      <c r="K129" s="224"/>
      <c r="L129" s="41"/>
      <c r="M129" s="225" t="s">
        <v>1</v>
      </c>
      <c r="N129" s="226" t="s">
        <v>38</v>
      </c>
      <c r="O129" s="88"/>
      <c r="P129" s="227">
        <f>O129*H129</f>
        <v>0</v>
      </c>
      <c r="Q129" s="227">
        <v>0.020480000000000002</v>
      </c>
      <c r="R129" s="227">
        <f>Q129*H129</f>
        <v>0.040960000000000003</v>
      </c>
      <c r="S129" s="227">
        <v>0</v>
      </c>
      <c r="T129" s="22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405</v>
      </c>
      <c r="AT129" s="229" t="s">
        <v>119</v>
      </c>
      <c r="AU129" s="229" t="s">
        <v>82</v>
      </c>
      <c r="AY129" s="14" t="s">
        <v>118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80</v>
      </c>
      <c r="BK129" s="230">
        <f>ROUND(I129*H129,2)</f>
        <v>0</v>
      </c>
      <c r="BL129" s="14" t="s">
        <v>405</v>
      </c>
      <c r="BM129" s="229" t="s">
        <v>681</v>
      </c>
    </row>
    <row r="130" s="2" customFormat="1">
      <c r="A130" s="35"/>
      <c r="B130" s="36"/>
      <c r="C130" s="37"/>
      <c r="D130" s="231" t="s">
        <v>125</v>
      </c>
      <c r="E130" s="37"/>
      <c r="F130" s="232" t="s">
        <v>682</v>
      </c>
      <c r="G130" s="37"/>
      <c r="H130" s="37"/>
      <c r="I130" s="233"/>
      <c r="J130" s="37"/>
      <c r="K130" s="37"/>
      <c r="L130" s="41"/>
      <c r="M130" s="234"/>
      <c r="N130" s="235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125</v>
      </c>
      <c r="AU130" s="14" t="s">
        <v>82</v>
      </c>
    </row>
    <row r="131" s="2" customFormat="1" ht="24.15" customHeight="1">
      <c r="A131" s="35"/>
      <c r="B131" s="36"/>
      <c r="C131" s="217" t="s">
        <v>117</v>
      </c>
      <c r="D131" s="217" t="s">
        <v>119</v>
      </c>
      <c r="E131" s="218" t="s">
        <v>683</v>
      </c>
      <c r="F131" s="219" t="s">
        <v>684</v>
      </c>
      <c r="G131" s="220" t="s">
        <v>130</v>
      </c>
      <c r="H131" s="221">
        <v>3</v>
      </c>
      <c r="I131" s="222"/>
      <c r="J131" s="223">
        <f>ROUND(I131*H131,2)</f>
        <v>0</v>
      </c>
      <c r="K131" s="224"/>
      <c r="L131" s="41"/>
      <c r="M131" s="225" t="s">
        <v>1</v>
      </c>
      <c r="N131" s="226" t="s">
        <v>38</v>
      </c>
      <c r="O131" s="88"/>
      <c r="P131" s="227">
        <f>O131*H131</f>
        <v>0</v>
      </c>
      <c r="Q131" s="227">
        <v>0.032759999999999997</v>
      </c>
      <c r="R131" s="227">
        <f>Q131*H131</f>
        <v>0.098279999999999992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405</v>
      </c>
      <c r="AT131" s="229" t="s">
        <v>119</v>
      </c>
      <c r="AU131" s="229" t="s">
        <v>82</v>
      </c>
      <c r="AY131" s="14" t="s">
        <v>118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80</v>
      </c>
      <c r="BK131" s="230">
        <f>ROUND(I131*H131,2)</f>
        <v>0</v>
      </c>
      <c r="BL131" s="14" t="s">
        <v>405</v>
      </c>
      <c r="BM131" s="229" t="s">
        <v>685</v>
      </c>
    </row>
    <row r="132" s="2" customFormat="1">
      <c r="A132" s="35"/>
      <c r="B132" s="36"/>
      <c r="C132" s="37"/>
      <c r="D132" s="231" t="s">
        <v>125</v>
      </c>
      <c r="E132" s="37"/>
      <c r="F132" s="232" t="s">
        <v>686</v>
      </c>
      <c r="G132" s="37"/>
      <c r="H132" s="37"/>
      <c r="I132" s="233"/>
      <c r="J132" s="37"/>
      <c r="K132" s="37"/>
      <c r="L132" s="41"/>
      <c r="M132" s="234"/>
      <c r="N132" s="235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125</v>
      </c>
      <c r="AU132" s="14" t="s">
        <v>82</v>
      </c>
    </row>
    <row r="133" s="2" customFormat="1" ht="24.15" customHeight="1">
      <c r="A133" s="35"/>
      <c r="B133" s="36"/>
      <c r="C133" s="217" t="s">
        <v>141</v>
      </c>
      <c r="D133" s="217" t="s">
        <v>119</v>
      </c>
      <c r="E133" s="218" t="s">
        <v>687</v>
      </c>
      <c r="F133" s="219" t="s">
        <v>688</v>
      </c>
      <c r="G133" s="220" t="s">
        <v>130</v>
      </c>
      <c r="H133" s="221">
        <v>70</v>
      </c>
      <c r="I133" s="222"/>
      <c r="J133" s="223">
        <f>ROUND(I133*H133,2)</f>
        <v>0</v>
      </c>
      <c r="K133" s="224"/>
      <c r="L133" s="41"/>
      <c r="M133" s="225" t="s">
        <v>1</v>
      </c>
      <c r="N133" s="226" t="s">
        <v>38</v>
      </c>
      <c r="O133" s="88"/>
      <c r="P133" s="227">
        <f>O133*H133</f>
        <v>0</v>
      </c>
      <c r="Q133" s="227">
        <v>0.0071199999999999996</v>
      </c>
      <c r="R133" s="227">
        <f>Q133*H133</f>
        <v>0.49839999999999995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405</v>
      </c>
      <c r="AT133" s="229" t="s">
        <v>119</v>
      </c>
      <c r="AU133" s="229" t="s">
        <v>82</v>
      </c>
      <c r="AY133" s="14" t="s">
        <v>118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80</v>
      </c>
      <c r="BK133" s="230">
        <f>ROUND(I133*H133,2)</f>
        <v>0</v>
      </c>
      <c r="BL133" s="14" t="s">
        <v>405</v>
      </c>
      <c r="BM133" s="229" t="s">
        <v>689</v>
      </c>
    </row>
    <row r="134" s="2" customFormat="1">
      <c r="A134" s="35"/>
      <c r="B134" s="36"/>
      <c r="C134" s="37"/>
      <c r="D134" s="231" t="s">
        <v>125</v>
      </c>
      <c r="E134" s="37"/>
      <c r="F134" s="232" t="s">
        <v>690</v>
      </c>
      <c r="G134" s="37"/>
      <c r="H134" s="37"/>
      <c r="I134" s="233"/>
      <c r="J134" s="37"/>
      <c r="K134" s="37"/>
      <c r="L134" s="41"/>
      <c r="M134" s="234"/>
      <c r="N134" s="235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125</v>
      </c>
      <c r="AU134" s="14" t="s">
        <v>82</v>
      </c>
    </row>
    <row r="135" s="2" customFormat="1" ht="24.15" customHeight="1">
      <c r="A135" s="35"/>
      <c r="B135" s="36"/>
      <c r="C135" s="217" t="s">
        <v>145</v>
      </c>
      <c r="D135" s="217" t="s">
        <v>119</v>
      </c>
      <c r="E135" s="218" t="s">
        <v>691</v>
      </c>
      <c r="F135" s="219" t="s">
        <v>692</v>
      </c>
      <c r="G135" s="220" t="s">
        <v>122</v>
      </c>
      <c r="H135" s="221">
        <v>150</v>
      </c>
      <c r="I135" s="222"/>
      <c r="J135" s="223">
        <f>ROUND(I135*H135,2)</f>
        <v>0</v>
      </c>
      <c r="K135" s="224"/>
      <c r="L135" s="41"/>
      <c r="M135" s="225" t="s">
        <v>1</v>
      </c>
      <c r="N135" s="226" t="s">
        <v>38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405</v>
      </c>
      <c r="AT135" s="229" t="s">
        <v>119</v>
      </c>
      <c r="AU135" s="229" t="s">
        <v>82</v>
      </c>
      <c r="AY135" s="14" t="s">
        <v>118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80</v>
      </c>
      <c r="BK135" s="230">
        <f>ROUND(I135*H135,2)</f>
        <v>0</v>
      </c>
      <c r="BL135" s="14" t="s">
        <v>405</v>
      </c>
      <c r="BM135" s="229" t="s">
        <v>693</v>
      </c>
    </row>
    <row r="136" s="2" customFormat="1">
      <c r="A136" s="35"/>
      <c r="B136" s="36"/>
      <c r="C136" s="37"/>
      <c r="D136" s="231" t="s">
        <v>125</v>
      </c>
      <c r="E136" s="37"/>
      <c r="F136" s="232" t="s">
        <v>694</v>
      </c>
      <c r="G136" s="37"/>
      <c r="H136" s="37"/>
      <c r="I136" s="233"/>
      <c r="J136" s="37"/>
      <c r="K136" s="37"/>
      <c r="L136" s="41"/>
      <c r="M136" s="234"/>
      <c r="N136" s="235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125</v>
      </c>
      <c r="AU136" s="14" t="s">
        <v>82</v>
      </c>
    </row>
    <row r="137" s="2" customFormat="1" ht="14.4" customHeight="1">
      <c r="A137" s="35"/>
      <c r="B137" s="36"/>
      <c r="C137" s="217" t="s">
        <v>149</v>
      </c>
      <c r="D137" s="217" t="s">
        <v>119</v>
      </c>
      <c r="E137" s="218" t="s">
        <v>695</v>
      </c>
      <c r="F137" s="219" t="s">
        <v>696</v>
      </c>
      <c r="G137" s="220" t="s">
        <v>196</v>
      </c>
      <c r="H137" s="221">
        <v>150</v>
      </c>
      <c r="I137" s="222"/>
      <c r="J137" s="223">
        <f>ROUND(I137*H137,2)</f>
        <v>0</v>
      </c>
      <c r="K137" s="224"/>
      <c r="L137" s="41"/>
      <c r="M137" s="225" t="s">
        <v>1</v>
      </c>
      <c r="N137" s="226" t="s">
        <v>38</v>
      </c>
      <c r="O137" s="88"/>
      <c r="P137" s="227">
        <f>O137*H137</f>
        <v>0</v>
      </c>
      <c r="Q137" s="227">
        <v>3.0000000000000001E-05</v>
      </c>
      <c r="R137" s="227">
        <f>Q137*H137</f>
        <v>0.0045000000000000005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405</v>
      </c>
      <c r="AT137" s="229" t="s">
        <v>119</v>
      </c>
      <c r="AU137" s="229" t="s">
        <v>82</v>
      </c>
      <c r="AY137" s="14" t="s">
        <v>118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80</v>
      </c>
      <c r="BK137" s="230">
        <f>ROUND(I137*H137,2)</f>
        <v>0</v>
      </c>
      <c r="BL137" s="14" t="s">
        <v>405</v>
      </c>
      <c r="BM137" s="229" t="s">
        <v>697</v>
      </c>
    </row>
    <row r="138" s="2" customFormat="1">
      <c r="A138" s="35"/>
      <c r="B138" s="36"/>
      <c r="C138" s="37"/>
      <c r="D138" s="231" t="s">
        <v>125</v>
      </c>
      <c r="E138" s="37"/>
      <c r="F138" s="232" t="s">
        <v>698</v>
      </c>
      <c r="G138" s="37"/>
      <c r="H138" s="37"/>
      <c r="I138" s="233"/>
      <c r="J138" s="37"/>
      <c r="K138" s="37"/>
      <c r="L138" s="41"/>
      <c r="M138" s="234"/>
      <c r="N138" s="235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125</v>
      </c>
      <c r="AU138" s="14" t="s">
        <v>82</v>
      </c>
    </row>
    <row r="139" s="2" customFormat="1" ht="14.4" customHeight="1">
      <c r="A139" s="35"/>
      <c r="B139" s="36"/>
      <c r="C139" s="217" t="s">
        <v>154</v>
      </c>
      <c r="D139" s="217" t="s">
        <v>119</v>
      </c>
      <c r="E139" s="218" t="s">
        <v>699</v>
      </c>
      <c r="F139" s="219" t="s">
        <v>700</v>
      </c>
      <c r="G139" s="220" t="s">
        <v>196</v>
      </c>
      <c r="H139" s="221">
        <v>150</v>
      </c>
      <c r="I139" s="222"/>
      <c r="J139" s="223">
        <f>ROUND(I139*H139,2)</f>
        <v>0</v>
      </c>
      <c r="K139" s="224"/>
      <c r="L139" s="41"/>
      <c r="M139" s="225" t="s">
        <v>1</v>
      </c>
      <c r="N139" s="226" t="s">
        <v>38</v>
      </c>
      <c r="O139" s="88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405</v>
      </c>
      <c r="AT139" s="229" t="s">
        <v>119</v>
      </c>
      <c r="AU139" s="229" t="s">
        <v>82</v>
      </c>
      <c r="AY139" s="14" t="s">
        <v>118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80</v>
      </c>
      <c r="BK139" s="230">
        <f>ROUND(I139*H139,2)</f>
        <v>0</v>
      </c>
      <c r="BL139" s="14" t="s">
        <v>405</v>
      </c>
      <c r="BM139" s="229" t="s">
        <v>701</v>
      </c>
    </row>
    <row r="140" s="2" customFormat="1">
      <c r="A140" s="35"/>
      <c r="B140" s="36"/>
      <c r="C140" s="37"/>
      <c r="D140" s="231" t="s">
        <v>125</v>
      </c>
      <c r="E140" s="37"/>
      <c r="F140" s="232" t="s">
        <v>702</v>
      </c>
      <c r="G140" s="37"/>
      <c r="H140" s="37"/>
      <c r="I140" s="233"/>
      <c r="J140" s="37"/>
      <c r="K140" s="37"/>
      <c r="L140" s="41"/>
      <c r="M140" s="234"/>
      <c r="N140" s="235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125</v>
      </c>
      <c r="AU140" s="14" t="s">
        <v>82</v>
      </c>
    </row>
    <row r="141" s="2" customFormat="1" ht="24.15" customHeight="1">
      <c r="A141" s="35"/>
      <c r="B141" s="36"/>
      <c r="C141" s="217" t="s">
        <v>159</v>
      </c>
      <c r="D141" s="217" t="s">
        <v>119</v>
      </c>
      <c r="E141" s="218" t="s">
        <v>703</v>
      </c>
      <c r="F141" s="219" t="s">
        <v>704</v>
      </c>
      <c r="G141" s="220" t="s">
        <v>130</v>
      </c>
      <c r="H141" s="221">
        <v>400</v>
      </c>
      <c r="I141" s="222"/>
      <c r="J141" s="223">
        <f>ROUND(I141*H141,2)</f>
        <v>0</v>
      </c>
      <c r="K141" s="224"/>
      <c r="L141" s="41"/>
      <c r="M141" s="225" t="s">
        <v>1</v>
      </c>
      <c r="N141" s="226" t="s">
        <v>38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3.0000000000000001E-05</v>
      </c>
      <c r="T141" s="228">
        <f>S141*H141</f>
        <v>0.012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405</v>
      </c>
      <c r="AT141" s="229" t="s">
        <v>119</v>
      </c>
      <c r="AU141" s="229" t="s">
        <v>82</v>
      </c>
      <c r="AY141" s="14" t="s">
        <v>118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80</v>
      </c>
      <c r="BK141" s="230">
        <f>ROUND(I141*H141,2)</f>
        <v>0</v>
      </c>
      <c r="BL141" s="14" t="s">
        <v>405</v>
      </c>
      <c r="BM141" s="229" t="s">
        <v>705</v>
      </c>
    </row>
    <row r="142" s="2" customFormat="1">
      <c r="A142" s="35"/>
      <c r="B142" s="36"/>
      <c r="C142" s="37"/>
      <c r="D142" s="231" t="s">
        <v>125</v>
      </c>
      <c r="E142" s="37"/>
      <c r="F142" s="232" t="s">
        <v>706</v>
      </c>
      <c r="G142" s="37"/>
      <c r="H142" s="37"/>
      <c r="I142" s="233"/>
      <c r="J142" s="37"/>
      <c r="K142" s="37"/>
      <c r="L142" s="41"/>
      <c r="M142" s="234"/>
      <c r="N142" s="235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125</v>
      </c>
      <c r="AU142" s="14" t="s">
        <v>82</v>
      </c>
    </row>
    <row r="143" s="2" customFormat="1" ht="24.15" customHeight="1">
      <c r="A143" s="35"/>
      <c r="B143" s="36"/>
      <c r="C143" s="217" t="s">
        <v>164</v>
      </c>
      <c r="D143" s="217" t="s">
        <v>119</v>
      </c>
      <c r="E143" s="218" t="s">
        <v>707</v>
      </c>
      <c r="F143" s="219" t="s">
        <v>708</v>
      </c>
      <c r="G143" s="220" t="s">
        <v>709</v>
      </c>
      <c r="H143" s="221">
        <v>0.40000000000000002</v>
      </c>
      <c r="I143" s="222"/>
      <c r="J143" s="223">
        <f>ROUND(I143*H143,2)</f>
        <v>0</v>
      </c>
      <c r="K143" s="224"/>
      <c r="L143" s="41"/>
      <c r="M143" s="225" t="s">
        <v>1</v>
      </c>
      <c r="N143" s="226" t="s">
        <v>38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405</v>
      </c>
      <c r="AT143" s="229" t="s">
        <v>119</v>
      </c>
      <c r="AU143" s="229" t="s">
        <v>82</v>
      </c>
      <c r="AY143" s="14" t="s">
        <v>118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80</v>
      </c>
      <c r="BK143" s="230">
        <f>ROUND(I143*H143,2)</f>
        <v>0</v>
      </c>
      <c r="BL143" s="14" t="s">
        <v>405</v>
      </c>
      <c r="BM143" s="229" t="s">
        <v>710</v>
      </c>
    </row>
    <row r="144" s="2" customFormat="1">
      <c r="A144" s="35"/>
      <c r="B144" s="36"/>
      <c r="C144" s="37"/>
      <c r="D144" s="231" t="s">
        <v>125</v>
      </c>
      <c r="E144" s="37"/>
      <c r="F144" s="232" t="s">
        <v>711</v>
      </c>
      <c r="G144" s="37"/>
      <c r="H144" s="37"/>
      <c r="I144" s="233"/>
      <c r="J144" s="37"/>
      <c r="K144" s="37"/>
      <c r="L144" s="41"/>
      <c r="M144" s="234"/>
      <c r="N144" s="235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125</v>
      </c>
      <c r="AU144" s="14" t="s">
        <v>82</v>
      </c>
    </row>
    <row r="145" s="2" customFormat="1" ht="24.15" customHeight="1">
      <c r="A145" s="35"/>
      <c r="B145" s="36"/>
      <c r="C145" s="217" t="s">
        <v>169</v>
      </c>
      <c r="D145" s="217" t="s">
        <v>119</v>
      </c>
      <c r="E145" s="218" t="s">
        <v>712</v>
      </c>
      <c r="F145" s="219" t="s">
        <v>713</v>
      </c>
      <c r="G145" s="220" t="s">
        <v>122</v>
      </c>
      <c r="H145" s="221">
        <v>860</v>
      </c>
      <c r="I145" s="222"/>
      <c r="J145" s="223">
        <f>ROUND(I145*H145,2)</f>
        <v>0</v>
      </c>
      <c r="K145" s="224"/>
      <c r="L145" s="41"/>
      <c r="M145" s="225" t="s">
        <v>1</v>
      </c>
      <c r="N145" s="226" t="s">
        <v>38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0.012999999999999999</v>
      </c>
      <c r="T145" s="228">
        <f>S145*H145</f>
        <v>11.18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405</v>
      </c>
      <c r="AT145" s="229" t="s">
        <v>119</v>
      </c>
      <c r="AU145" s="229" t="s">
        <v>82</v>
      </c>
      <c r="AY145" s="14" t="s">
        <v>118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80</v>
      </c>
      <c r="BK145" s="230">
        <f>ROUND(I145*H145,2)</f>
        <v>0</v>
      </c>
      <c r="BL145" s="14" t="s">
        <v>405</v>
      </c>
      <c r="BM145" s="229" t="s">
        <v>714</v>
      </c>
    </row>
    <row r="146" s="2" customFormat="1">
      <c r="A146" s="35"/>
      <c r="B146" s="36"/>
      <c r="C146" s="37"/>
      <c r="D146" s="231" t="s">
        <v>125</v>
      </c>
      <c r="E146" s="37"/>
      <c r="F146" s="232" t="s">
        <v>715</v>
      </c>
      <c r="G146" s="37"/>
      <c r="H146" s="37"/>
      <c r="I146" s="233"/>
      <c r="J146" s="37"/>
      <c r="K146" s="37"/>
      <c r="L146" s="41"/>
      <c r="M146" s="247"/>
      <c r="N146" s="248"/>
      <c r="O146" s="249"/>
      <c r="P146" s="249"/>
      <c r="Q146" s="249"/>
      <c r="R146" s="249"/>
      <c r="S146" s="249"/>
      <c r="T146" s="250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125</v>
      </c>
      <c r="AU146" s="14" t="s">
        <v>82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lb4ngHR/y9xc6rereJvc5HGpi01CPd0RqGJkhOuxSaAbk6frBX2T2xhr+hAjebPg5cpfG4cf69Uakoes6BUycA==" hashValue="mA5MlhMnTbOReNvLj917s8e7eVGi9AErjuBKhlrPYDHCFsY3tZy3A2Ma6dU8vvp7/nPlOwFXFZRVXghX7twKVQ==" algorithmName="SHA-512" password="CC35"/>
  <autoFilter ref="C121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Vánský</dc:creator>
  <cp:lastModifiedBy>Martin Vánský</cp:lastModifiedBy>
  <dcterms:created xsi:type="dcterms:W3CDTF">2020-11-17T16:11:21Z</dcterms:created>
  <dcterms:modified xsi:type="dcterms:W3CDTF">2020-11-17T16:11:24Z</dcterms:modified>
</cp:coreProperties>
</file>